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S:\TU\Kroftova\stavby\2025\III_211 4 Mariánské Lázně - Plzeńská ul, Dyleň\zadávací řízení\03_Výkaz výměr\"/>
    </mc:Choice>
  </mc:AlternateContent>
  <bookViews>
    <workbookView xWindow="240" yWindow="120" windowWidth="14940" windowHeight="9225"/>
  </bookViews>
  <sheets>
    <sheet name="Souhrn" sheetId="1" r:id="rId1"/>
    <sheet name="0 - 01" sheetId="2" r:id="rId2"/>
  </sheets>
  <definedNames>
    <definedName name="_xlnm.Print_Area" localSheetId="0">Souhrn!$A$1:$G$24</definedName>
    <definedName name="_xlnm.Print_Titles" localSheetId="0">Souhrn!$17:$19</definedName>
    <definedName name="_xlnm.Print_Area" localSheetId="1">'0 - 01'!$A$1:$M$154</definedName>
    <definedName name="_xlnm.Print_Titles" localSheetId="1">'0 - 01'!$26:$28</definedName>
  </definedNames>
  <calcPr/>
</workbook>
</file>

<file path=xl/calcChain.xml><?xml version="1.0" encoding="utf-8"?>
<calcChain xmlns="http://schemas.openxmlformats.org/spreadsheetml/2006/main">
  <c i="2" l="1" r="J137"/>
  <c r="R132"/>
  <c r="Q132"/>
  <c r="R127"/>
  <c r="Q127"/>
  <c r="R122"/>
  <c r="Q122"/>
  <c r="R117"/>
  <c r="Q117"/>
  <c r="R112"/>
  <c r="Q112"/>
  <c r="R107"/>
  <c r="Q107"/>
  <c r="R102"/>
  <c r="R137"/>
  <c r="Q102"/>
  <c r="Q137"/>
  <c r="S137"/>
  <c r="S24"/>
  <c r="J99"/>
  <c r="R94"/>
  <c r="Q94"/>
  <c r="R89"/>
  <c r="Q89"/>
  <c r="R84"/>
  <c r="R99"/>
  <c r="Q84"/>
  <c r="Q99"/>
  <c r="S99"/>
  <c r="S23"/>
  <c r="J81"/>
  <c r="R76"/>
  <c r="Q76"/>
  <c r="R71"/>
  <c r="Q71"/>
  <c r="R66"/>
  <c r="Q66"/>
  <c r="R61"/>
  <c r="Q61"/>
  <c r="R56"/>
  <c r="R81"/>
  <c r="Q56"/>
  <c r="Q81"/>
  <c r="S81"/>
  <c r="S22"/>
  <c r="J53"/>
  <c r="R48"/>
  <c r="R53"/>
  <c r="Q48"/>
  <c r="Q53"/>
  <c r="S53"/>
  <c r="S21"/>
  <c r="J45"/>
  <c r="R40"/>
  <c r="Q40"/>
  <c r="R35"/>
  <c r="Q35"/>
  <c r="R30"/>
  <c r="R45"/>
  <c r="Q30"/>
  <c r="Q45"/>
  <c r="S45"/>
  <c r="S20"/>
  <c r="A13"/>
  <c r="R11"/>
  <c r="Q11"/>
  <c r="S11"/>
  <c i="1" r="S20"/>
  <c r="F20"/>
  <c r="D20"/>
</calcChain>
</file>

<file path=xl/sharedStrings.xml><?xml version="1.0" encoding="utf-8"?>
<sst xmlns="http://schemas.openxmlformats.org/spreadsheetml/2006/main">
  <si>
    <t>SOUHRNNÝ LIST STAVBY</t>
  </si>
  <si>
    <t>STAVBA</t>
  </si>
  <si>
    <t xml:space="preserve">TÚ_S_109 - III/211 4 Mariánské Lázně - Plzeňská ul., Dyleň  </t>
  </si>
  <si>
    <t>15.01.2025</t>
  </si>
  <si>
    <t>ZÁKLADNÍ ÚDAJE</t>
  </si>
  <si>
    <t xml:space="preserve">Objednatel: </t>
  </si>
  <si>
    <t xml:space="preserve">Cena (bez DPH): </t>
  </si>
  <si>
    <t/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</si>
  <si>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</si>
  <si>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</si>
  <si>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</si>
  <si>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</si>
  <si>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</si>
  <si>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</si>
  <si>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</si>
  <si>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</si>
  <si>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</si>
  <si>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</si>
  <si>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</si>
  <si>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 xml:space="preserve">Oprava komunikace </t>
  </si>
  <si>
    <t>SOUPIS PRACÍ</t>
  </si>
  <si>
    <t xml:space="preserve">Objekt: </t>
  </si>
  <si>
    <t xml:space="preserve">Celková cena (bez DPH): </t>
  </si>
  <si>
    <t xml:space="preserve">01 - Oprava komunikace </t>
  </si>
  <si>
    <t xml:space="preserve">Celková cena (s DPH): </t>
  </si>
  <si>
    <t>SOUHRN</t>
  </si>
  <si>
    <t>Kód</t>
  </si>
  <si>
    <t>Název</t>
  </si>
  <si>
    <t>všeobecné konstrukce a práce</t>
  </si>
  <si>
    <t>zemní práce</t>
  </si>
  <si>
    <t>komunikace</t>
  </si>
  <si>
    <t>potrubí</t>
  </si>
  <si>
    <t>ostatní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</si>
  <si>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</si>
  <si>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</si>
  <si>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</si>
  <si>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</si>
  <si>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</si>
  <si>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</si>
  <si>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</si>
  <si>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</si>
  <si>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</si>
  <si>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02720</t>
  </si>
  <si>
    <t>POMOC PRÁCE ZŘÍZ NEBO ZAJIŠŤ REGULACI A OCHRANU DOPRAVY</t>
  </si>
  <si>
    <t>KPL</t>
  </si>
  <si>
    <t>doplňující popis</t>
  </si>
  <si>
    <t xml:space="preserve">DIO -  kompletní dopravní značení během výstavby _x000d_
- dopravně inženýrská opatření, včetně nájmu a údržby značek po celou dobu stavby, dle harmonogramu zhotovitele, včetně zajištění rozhodnutí o zvláštním užívání, stanovení přechodného značení a rozhodnutí o uzavírce (včetně schválení příslušným dopravním inspektorátem POLICIE ČR a příslušným silničním správním úřadem)_x000d_
- osazení a dodání všech potřebných dopravních značek a přenosné semaforové soustavy</t>
  </si>
  <si>
    <t>výměra</t>
  </si>
  <si>
    <t>1 = 1,000000 =&gt; A</t>
  </si>
  <si>
    <t>technická specifikace</t>
  </si>
  <si>
    <t>Položka zahrnuje:
- veškeré náklady spojené s objednatelem požadovanými zařízeními
Položka nezahrnuje:
- x</t>
  </si>
  <si>
    <t>cenová soustava</t>
  </si>
  <si>
    <t>OTSKP 2024</t>
  </si>
  <si>
    <t>02911</t>
  </si>
  <si>
    <t>OSTATNÍ POŽADAVKY - GEODETICKÉ ZAMĚŘENÍ</t>
  </si>
  <si>
    <t>SMĚROVÉ A VÝŠKOVÉ VYTYČENÍ STAVBY, VČETNĚ VYTYČENÍ INŽENÝRSKÝCH SÍTÍ_x000d_
- veškeré geodetické práce před výstavbou a během výstavby a po výstavbě</t>
  </si>
  <si>
    <t>zahrnuje veškeré náklady spojené s objednatelem požadovanými pracemi</t>
  </si>
  <si>
    <t>02991</t>
  </si>
  <si>
    <t>OSTATNÍ POŽADAVKY - INFORMAČNÍ TABULE</t>
  </si>
  <si>
    <t>KUS</t>
  </si>
  <si>
    <t>- dle podmínek uvedených v zadávací dokumentaci, min. rozměr 2x1m</t>
  </si>
  <si>
    <t>položka zahrnuje:_x000d_
- dodání a osazení informačních tabulí v předepsaném provedení a množství s obsahem předepsaným zadavatelem_x000d_
- veškeré nosné a upevňovací konstrukce_x000d_
- základové konstrukce včetně nutných zemních prací_x000d_
- demontáž a odvoz po skončení platnosti_x000d_
- případně nutné opravy poškozených čátí během platnosti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</si>
  <si>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</si>
  <si>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</si>
  <si>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</si>
  <si>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</si>
  <si>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</si>
  <si>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</si>
  <si>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1 - zemní práce</t>
  </si>
  <si>
    <t>11372</t>
  </si>
  <si>
    <t>FRÉZOVÁNÍ ZPEVNĚNÝCH PLOCH ASFALTOVÝCH</t>
  </si>
  <si>
    <t>M3</t>
  </si>
  <si>
    <t>- frézování stávající krytu vozovky tl. 100 mm, v místě napojení tl. 40 mm_x000d_
- vyfrézovaný materiál bude odkoupen zhotovitelem stavby na základě uzavřené kupní smlouvy</t>
  </si>
  <si>
    <t xml:space="preserve">vozovka: 6500*0,1 = 650,000000 =&gt; A _x000d_
napojení:  600*0,04 = 24,000000 =&gt; B _x000d_
A+B = 674,000000 =&gt; C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</si>
  <si>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</si>
  <si>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5 - komunikace</t>
  </si>
  <si>
    <t>572214</t>
  </si>
  <si>
    <t>SPOJOVACÍ POSTŘIK Z MODIFIK EMULZE DO 0,5KG/M2</t>
  </si>
  <si>
    <t>M2</t>
  </si>
  <si>
    <t xml:space="preserve">vozovka: 6500*2 = 13000,000000 =&gt; A _x000d_
napojení:  600  = 600,000000 =&gt; B _x000d_
A+B = 13600,000000 =&gt; C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</si>
  <si>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</si>
  <si>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57475</t>
  </si>
  <si>
    <t>VOZOVKOVÉ VÝZTUŽNÉ VRSTVY Z GEOMŘÍŽOVINY</t>
  </si>
  <si>
    <t>- výztužný skelný kompozit _x000d_
- dodání geomříže v požadované kvalitě a v množství včetně přesahů _x000d_
- očištění podkladu a pokládka geomříže dle předepsaného technologického předpisu_x000d_
- čerpáno pouze se souhlasem TDS</t>
  </si>
  <si>
    <t>200 = 200,000000 =&gt; A</t>
  </si>
  <si>
    <t>574B34</t>
  </si>
  <si>
    <t>ASFALTOVÝ BETON PRO OBRUSNÉ VRSTVY MODIFIK ACO 11+ TL. 40MM</t>
  </si>
  <si>
    <t xml:space="preserve">vozovka: 6500 = 6500,000000 =&gt; A _x000d_
napojení:  600  = 600,000000 =&gt; B _x000d_
A+B = 7100,000000 =&gt; C</t>
  </si>
  <si>
    <t>Položka zahrnuje:_x000d_
- dodání směsi v požadované kvalitě_x000d_
- očištění podkladu_x000d_
- uložení směsi dle předepsaného technologického předpisu, zhutnění vrstvy v předepsané tloušťce_x000d_
- zřízení vrstvy bez rozlišení šířky, pokládání vrstvy po etapách, včetně pracovních spar a spojů_x000d_
- úpravu napojení, ukončení podél obrubníků, dilatačních zařízení, odvodňovacích proužků, odvodňovačů, vpustí, šachet a pod._x000d_
Položka nezahrnuje:_x000d_
- postřiky, nátěry_x000d_
- těsnění podél obrubníků, dilatačních zařízení, odvodňovacích proužků, odvodňovačů, vpustí, šachet a pod.</t>
  </si>
  <si>
    <t>574D56</t>
  </si>
  <si>
    <t>ASFALTOVÝ BETON PRO LOŽNÍ VRSTVY MODIFIK ACL 16+, 16S TL. 60MM</t>
  </si>
  <si>
    <t>vozovka: 6500 = 6500,000000 =&gt; A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</si>
  <si>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</si>
  <si>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5774EG</t>
  </si>
  <si>
    <t>VRSTVY PRO OBNOVU A OPRAVY Z ASF BETONU ACP 16+, 16S</t>
  </si>
  <si>
    <t>- tl. 40 mm_x000d_
- frézování, postřik, balení podkladní vrstvy, včetně zálivek _x000d_
- čerpáno pouze se souhlasem TDS</t>
  </si>
  <si>
    <t>200*0,04 = 8,000000 =&gt; A</t>
  </si>
  <si>
    <t>Položka zahrnuje:
- drobné opravy a obnovu plošných rozpadů asfaltového krytu (vztahuje se na plochu jednotlivě do 10000m2)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souvislou obnovu asfaltového krytu (ta se vykáže položkami 574*** a 575***)
- výspravu výtluků (ta se vykáže položkami 5779**, vztahuje se na plochu jednotlivě do 10m2)
- postřiky, nátěry
- těsnění podél obrubníků, dilatačních zařízení, odvodňovacích proužků, odvodňovačů, vpustí, šachet a pod.
- očištění podkladu po veřejném provozu</t>
  </si>
  <si>
    <t>8 - potrubí</t>
  </si>
  <si>
    <t>89921</t>
  </si>
  <si>
    <t>VÝŠKOVÁ ÚPRAVA POKLOPŮ</t>
  </si>
  <si>
    <t>3 = 3,000000 =&gt; A</t>
  </si>
  <si>
    <t>Položka zahrnuje:
- všechny nutné práce a materiály pro zvýšení nebo snížení zařízení (včetně nutné úpravy stávajícího povrchu vozovky nebo chodníku)
Položka nezahrnuje:
- x</t>
  </si>
  <si>
    <t>89922</t>
  </si>
  <si>
    <t>VÝŠKOVÁ ÚPRAVA MŘÍŽÍ</t>
  </si>
  <si>
    <t>18 = 18,000000 =&gt; A</t>
  </si>
  <si>
    <t>89923</t>
  </si>
  <si>
    <t>VÝŠKOVÁ ÚPRAVA KRYCÍCH HRNCŮ</t>
  </si>
  <si>
    <t>2 = 2,000000 =&gt; A</t>
  </si>
  <si>
    <t>9 - ostatní práce</t>
  </si>
  <si>
    <t>915111</t>
  </si>
  <si>
    <t>VODOROVNÉ DOPRAVNÍ ZNAČENÍ BARVOU HLADKÉ - DODÁVKA A POKLÁDKA</t>
  </si>
  <si>
    <t>- vodorovné dopravní značení barvou hladké - dodávka a pokládka, vč. předznačení, čára š. 125 mm</t>
  </si>
  <si>
    <t xml:space="preserve">- podélná čára souvislá, přerušováná: 690*2*0,125 = 172,500000 =&gt; A _x000d_
- středová čára souvislá, přerušovaná : 690*0,125 = 86,250000 =&gt; B _x000d_
- vyznačení odbočovacích pruhů:  (50+42)*0,125 = 11,500000 =&gt; C _x000d_
- vyznačení odbočovacích pruhů - příčná čára souvislá:  (3,6+3,0)*0,25 = 1,650000 =&gt; D _x000d_
- klíny a šrafy: 70+85+4*12 = 203,000000 =&gt; E _x000d_
A+B+C+D+E = 474,900000 =&gt; F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</si>
  <si>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</si>
  <si>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</si>
  <si>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</si>
  <si>
    <t>- vodorovné dopravní značení plastem - dodávka a pokládka, vč. předznačení, čára š. 125 mm</t>
  </si>
  <si>
    <t>91551</t>
  </si>
  <si>
    <t>a</t>
  </si>
  <si>
    <t>VODOROVNÉ DOPRAVNÍ ZNAČENÍ - PŘEDEM PŘIPRAVENÉ SYMBOLY</t>
  </si>
  <si>
    <t>- VDZ barva hladké</t>
  </si>
  <si>
    <t xml:space="preserve">- šipky pro vyznačení odbočovacích pruhů:  7+6 = 13,000000 =&gt; A _x000d_
- přechod pro chodce: 1+1 = 2,000000 =&gt; B _x000d_
A+B = 15,000000 =&gt; C</t>
  </si>
  <si>
    <t>Položka zahrnuje:
- dodání a pokládku předepsaného symbolu
- předznačení a reflexní úpravu
Položka nezahrnuje:
- x</t>
  </si>
  <si>
    <t>b</t>
  </si>
  <si>
    <t>- VDZ plastem hladké</t>
  </si>
  <si>
    <t>919111</t>
  </si>
  <si>
    <t>ŘEZÁNÍ ASFALTOVÉHO KRYTU VOZOVEK TL DO 50MM</t>
  </si>
  <si>
    <t>M</t>
  </si>
  <si>
    <t>- včetně dobourání (zápichu) a likvidace případného materiálu</t>
  </si>
  <si>
    <t xml:space="preserve">napojení:   134 = 134,000000 =&gt; A</t>
  </si>
  <si>
    <t>Položka zahrnuje:
- řezání vozovkové vrstvy v předepsané tloušťce
- spotřeba vody
Položka nezahrnuje:
- x</t>
  </si>
  <si>
    <t>919112</t>
  </si>
  <si>
    <t>ŘEZÁNÍ ASFALTOVÉHO KRYTU VOZOVEK TL DO 100MM</t>
  </si>
  <si>
    <t xml:space="preserve">ZÚ+KÚ:  10,5+9,0 = 19,500000 =&gt; A</t>
  </si>
  <si>
    <t>931326</t>
  </si>
  <si>
    <t>TĚSNĚNÍ DILATAČ SPAR ASF ZÁLIVKOU MODIFIK PRŮŘ DO 800MM2</t>
  </si>
  <si>
    <t xml:space="preserve">ZÚ+KÚ:  10,5+9,0 = 19,500000 =&gt; A _x000d_
napojení:  134 = 134,000000 =&gt; B _x000d_
A+B = 153,500000 =&gt; C</t>
  </si>
  <si>
    <t>Položka zahrnuje:
- dodávku a osazení předepsaného materiálu
- očištění ploch spáry před úpravou
- očištění okolí spáry po úpravě
Položka nezahrnuje:
- těsnící profil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</si>
</sst>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b/>
      <sz val="20"/>
      <color theme="1"/>
      <name val="Roboto"/>
    </font>
    <font>
      <sz val="1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5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3" fillId="2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4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4" fillId="3" borderId="0" xfId="0" applyNumberFormat="1" applyFont="1" applyFill="1" applyProtection="1"/>
    <xf numFmtId="0" fontId="0" fillId="3" borderId="0" xfId="0" applyFill="1" applyProtection="1"/>
    <xf numFmtId="164" fontId="4" fillId="0" borderId="0" xfId="0" applyNumberFormat="1" applyFont="1"/>
    <xf numFmtId="0" fontId="2" fillId="2" borderId="0" xfId="0" applyFont="1" applyFill="1" applyAlignment="1" applyProtection="1">
      <alignment horizontal="center" wrapText="1" shrinkToFit="1"/>
    </xf>
    <xf numFmtId="0" fontId="3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4" fillId="2" borderId="0" xfId="0" applyNumberFormat="1" applyFont="1" applyFill="1" applyAlignment="1" applyProtection="1">
      <alignment horizontal="left" indent="1"/>
    </xf>
    <xf numFmtId="164" fontId="4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4" fillId="2" borderId="0" xfId="0" applyNumberFormat="1" applyFont="1" applyFill="1" applyProtection="1"/>
    <xf numFmtId="0" fontId="0" fillId="0" borderId="8" xfId="0" applyBorder="1" applyProtection="1"/>
    <xf numFmtId="0" fontId="0" fillId="0" borderId="4" xfId="0" applyBorder="1" applyProtection="1"/>
    <xf numFmtId="0" fontId="0" fillId="0" borderId="6" xfId="0" applyBorder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4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center"/>
    </xf>
    <xf numFmtId="165" fontId="4" fillId="3" borderId="0" xfId="0" applyNumberFormat="1" applyFont="1" applyFill="1" applyProtection="1">
      <protection locked="0"/>
    </xf>
    <xf numFmtId="164" fontId="4" fillId="3" borderId="0" xfId="0" applyNumberFormat="1" applyFont="1" applyFill="1" applyAlignment="1" applyProtection="1">
      <alignment horizontal="right"/>
      <protection locked="0"/>
    </xf>
    <xf numFmtId="9" fontId="4" fillId="3" borderId="0" xfId="0" applyNumberFormat="1" applyFont="1" applyFill="1" applyAlignment="1" applyProtection="1">
      <alignment horizontal="center"/>
    </xf>
    <xf numFmtId="164" fontId="4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/>
    <xf numFmtId="0" fontId="4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4" fillId="3" borderId="11" xfId="0" applyNumberFormat="1" applyFont="1" applyFill="1" applyBorder="1" applyProtection="1">
      <protection locked="0"/>
    </xf>
    <xf numFmtId="164" fontId="4" fillId="3" borderId="11" xfId="0" applyNumberFormat="1" applyFont="1" applyFill="1" applyBorder="1" applyProtection="1"/>
    <xf numFmtId="164" fontId="4" fillId="3" borderId="11" xfId="0" applyNumberFormat="1" applyFont="1" applyFill="1" applyBorder="1" applyAlignment="1" applyProtection="1">
      <alignment horizontal="right"/>
      <protection locked="0"/>
    </xf>
    <xf numFmtId="9" fontId="4" fillId="3" borderId="11" xfId="0" applyNumberFormat="1" applyFont="1" applyFill="1" applyBorder="1" applyAlignment="1" applyProtection="1">
      <alignment horizontal="center"/>
    </xf>
    <xf numFmtId="164" fontId="4" fillId="3" borderId="11" xfId="0" applyNumberFormat="1" applyFont="1" applyFill="1" applyBorder="1" applyAlignment="1" applyProtection="1">
      <alignment horizontal="right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7" fillId="2" borderId="14" xfId="0" applyFont="1" applyFill="1" applyBorder="1" applyAlignment="1" applyProtection="1">
      <alignment horizontal="center"/>
    </xf>
    <xf numFmtId="0" fontId="0" fillId="2" borderId="1" xfId="0" applyFill="1" applyBorder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</row>
    <row r="6" ht="34" customHeight="1">
      <c r="A6" s="9"/>
      <c r="B6" s="10" t="s">
        <v>2</v>
      </c>
      <c r="C6" s="1"/>
      <c r="D6" s="1"/>
      <c r="E6" s="1"/>
      <c r="F6" s="11" t="s">
        <v>3</v>
      </c>
      <c r="G6" s="12"/>
      <c r="H6" s="2"/>
      <c r="I6" s="2"/>
    </row>
    <row r="7">
      <c r="A7" s="13"/>
      <c r="B7" s="4"/>
      <c r="C7" s="4"/>
      <c r="D7" s="4"/>
      <c r="E7" s="4"/>
      <c r="F7" s="4"/>
      <c r="G7" s="14"/>
      <c r="H7" s="2"/>
      <c r="I7" s="2"/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5" t="s">
        <v>5</v>
      </c>
      <c r="B10" s="1"/>
      <c r="C10" s="16"/>
      <c r="D10" s="1"/>
      <c r="E10" s="1"/>
      <c r="F10" s="17" t="s">
        <v>6</v>
      </c>
      <c r="G10" s="12"/>
      <c r="H10" s="2"/>
      <c r="I10" s="2"/>
    </row>
    <row r="11" ht="16" customHeight="1">
      <c r="A11" s="18" t="s">
        <v>7</v>
      </c>
      <c r="B11" s="1"/>
      <c r="C11" s="1"/>
      <c r="D11" s="1"/>
      <c r="E11" s="1"/>
      <c r="F11" s="19">
        <v>0</v>
      </c>
      <c r="G11" s="12"/>
      <c r="H11" s="2"/>
      <c r="I11" s="2"/>
    </row>
    <row r="12">
      <c r="A12" s="15" t="s">
        <v>8</v>
      </c>
      <c r="B12" s="1"/>
      <c r="C12" s="16"/>
      <c r="D12" s="1"/>
      <c r="E12" s="17"/>
      <c r="F12" s="17" t="s">
        <v>9</v>
      </c>
      <c r="G12" s="12"/>
      <c r="H12" s="2"/>
      <c r="I12" s="2"/>
    </row>
    <row r="13" ht="16" customHeight="1">
      <c r="A13" s="18" t="s">
        <v>7</v>
      </c>
      <c r="B13" s="1"/>
      <c r="C13" s="1"/>
      <c r="D13" s="19" t="s">
        <v>10</v>
      </c>
      <c r="E13" s="16"/>
      <c r="F13" s="19">
        <v>0</v>
      </c>
      <c r="G13" s="12"/>
      <c r="H13" s="2"/>
      <c r="I13" s="2"/>
    </row>
    <row r="14">
      <c r="A14" s="15" t="s">
        <v>11</v>
      </c>
      <c r="B14" s="1"/>
      <c r="C14" s="1"/>
      <c r="D14" s="19" t="s">
        <v>12</v>
      </c>
      <c r="E14" s="16"/>
      <c r="F14" s="1"/>
      <c r="G14" s="12"/>
      <c r="H14" s="2"/>
      <c r="I14" s="2"/>
    </row>
    <row r="15" ht="14" customHeight="1">
      <c r="A15" s="18" t="s">
        <v>13</v>
      </c>
      <c r="B15" s="1"/>
      <c r="C15" s="1"/>
      <c r="D15" s="1"/>
      <c r="E15" s="1"/>
      <c r="F15" s="1"/>
      <c r="G15" s="12"/>
      <c r="H15" s="2"/>
      <c r="I15" s="2"/>
    </row>
    <row r="16" ht="10" customHeight="1">
      <c r="A16" s="13"/>
      <c r="B16" s="4"/>
      <c r="C16" s="4"/>
      <c r="D16" s="4"/>
      <c r="E16" s="4"/>
      <c r="F16" s="4"/>
      <c r="G16" s="14"/>
      <c r="H16" s="2"/>
      <c r="I16" s="2"/>
    </row>
    <row r="17" ht="14" customHeight="1">
      <c r="A17" s="4"/>
      <c r="B17" s="20" t="s">
        <v>14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9"/>
      <c r="B19" s="21" t="s">
        <v>15</v>
      </c>
      <c r="C19" s="21" t="s">
        <v>16</v>
      </c>
      <c r="D19" s="22" t="s">
        <v>17</v>
      </c>
      <c r="E19" s="22"/>
      <c r="F19" s="22" t="s">
        <v>18</v>
      </c>
      <c r="G19" s="12"/>
      <c r="H19" s="2"/>
      <c r="I19" s="2"/>
    </row>
    <row r="20">
      <c r="A20" s="9"/>
      <c r="B20" s="23">
        <v>1</v>
      </c>
      <c r="C20" s="24" t="s">
        <v>19</v>
      </c>
      <c r="D20" s="25">
        <f>'0 - 01'!J10</f>
        <v>0</v>
      </c>
      <c r="E20" s="26"/>
      <c r="F20" s="25">
        <f>('0 - 01'!J11)</f>
        <v>0</v>
      </c>
      <c r="G20" s="12"/>
      <c r="H20" s="2"/>
      <c r="I20" s="2"/>
      <c r="S20" s="27">
        <f>ROUND('0 - 01'!S11,4)</f>
        <v>0</v>
      </c>
    </row>
    <row r="21">
      <c r="A21" s="13"/>
      <c r="B21" s="4"/>
      <c r="C21" s="4"/>
      <c r="D21" s="4"/>
      <c r="E21" s="4"/>
      <c r="F21" s="4"/>
      <c r="G21" s="14"/>
      <c r="H21" s="2"/>
      <c r="I21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01'!A11" display="01"/>
  </hyperlink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21</v>
      </c>
      <c r="B10" s="1"/>
      <c r="C10" s="16"/>
      <c r="D10" s="1"/>
      <c r="E10" s="1"/>
      <c r="F10" s="1"/>
      <c r="G10" s="17"/>
      <c r="H10" s="1"/>
      <c r="I10" s="31" t="s">
        <v>22</v>
      </c>
      <c r="J10" s="32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23</v>
      </c>
      <c r="B11" s="1"/>
      <c r="C11" s="1"/>
      <c r="D11" s="1"/>
      <c r="E11" s="1"/>
      <c r="F11" s="1"/>
      <c r="G11" s="31"/>
      <c r="H11" s="1"/>
      <c r="I11" s="31" t="s">
        <v>24</v>
      </c>
      <c r="J11" s="32">
        <v>0</v>
      </c>
      <c r="K11" s="1"/>
      <c r="L11" s="1"/>
      <c r="M11" s="12"/>
      <c r="N11" s="2"/>
      <c r="O11" s="2"/>
      <c r="P11" s="2"/>
      <c r="Q11" s="33">
        <f>IF(SUM(K20:K24)&gt;0,ROUND(SUM(S20:S24)/SUM(K20:K24)-1,8),0)</f>
        <v>0</v>
      </c>
      <c r="R11" s="27">
        <f>AVERAGE(J45,J53,J81,J99,J137)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25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26</v>
      </c>
      <c r="C19" s="34"/>
      <c r="D19" s="34"/>
      <c r="E19" s="34" t="s">
        <v>27</v>
      </c>
      <c r="F19" s="34"/>
      <c r="G19" s="35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28</v>
      </c>
      <c r="F20" s="1"/>
      <c r="G20" s="1"/>
      <c r="H20" s="1"/>
      <c r="I20" s="1"/>
      <c r="J20" s="1"/>
      <c r="K20" s="38">
        <v>0</v>
      </c>
      <c r="L20" s="38">
        <v>0</v>
      </c>
      <c r="M20" s="12"/>
      <c r="N20" s="2"/>
      <c r="O20" s="2"/>
      <c r="P20" s="2"/>
      <c r="Q20" s="2"/>
      <c r="S20" s="27">
        <f>S45</f>
        <v>0</v>
      </c>
    </row>
    <row r="21">
      <c r="A21" s="9"/>
      <c r="B21" s="36">
        <v>1</v>
      </c>
      <c r="C21" s="1"/>
      <c r="D21" s="1"/>
      <c r="E21" s="37" t="s">
        <v>29</v>
      </c>
      <c r="F21" s="1"/>
      <c r="G21" s="1"/>
      <c r="H21" s="1"/>
      <c r="I21" s="1"/>
      <c r="J21" s="1"/>
      <c r="K21" s="38">
        <v>0</v>
      </c>
      <c r="L21" s="38">
        <v>0</v>
      </c>
      <c r="M21" s="12"/>
      <c r="N21" s="2"/>
      <c r="O21" s="2"/>
      <c r="P21" s="2"/>
      <c r="Q21" s="2"/>
      <c r="S21" s="27">
        <f>S53</f>
        <v>0</v>
      </c>
    </row>
    <row r="22">
      <c r="A22" s="9"/>
      <c r="B22" s="36">
        <v>5</v>
      </c>
      <c r="C22" s="1"/>
      <c r="D22" s="1"/>
      <c r="E22" s="37" t="s">
        <v>30</v>
      </c>
      <c r="F22" s="1"/>
      <c r="G22" s="1"/>
      <c r="H22" s="1"/>
      <c r="I22" s="1"/>
      <c r="J22" s="1"/>
      <c r="K22" s="38">
        <v>0</v>
      </c>
      <c r="L22" s="38">
        <v>0</v>
      </c>
      <c r="M22" s="12"/>
      <c r="N22" s="2"/>
      <c r="O22" s="2"/>
      <c r="P22" s="2"/>
      <c r="Q22" s="2"/>
      <c r="S22" s="27">
        <f>S81</f>
        <v>0</v>
      </c>
    </row>
    <row r="23">
      <c r="A23" s="9"/>
      <c r="B23" s="36">
        <v>8</v>
      </c>
      <c r="C23" s="1"/>
      <c r="D23" s="1"/>
      <c r="E23" s="37" t="s">
        <v>31</v>
      </c>
      <c r="F23" s="1"/>
      <c r="G23" s="1"/>
      <c r="H23" s="1"/>
      <c r="I23" s="1"/>
      <c r="J23" s="1"/>
      <c r="K23" s="38">
        <v>0</v>
      </c>
      <c r="L23" s="38">
        <v>0</v>
      </c>
      <c r="M23" s="12"/>
      <c r="N23" s="2"/>
      <c r="O23" s="2"/>
      <c r="P23" s="2"/>
      <c r="Q23" s="2"/>
      <c r="S23" s="27">
        <f>S99</f>
        <v>0</v>
      </c>
    </row>
    <row r="24">
      <c r="A24" s="9"/>
      <c r="B24" s="36">
        <v>9</v>
      </c>
      <c r="C24" s="1"/>
      <c r="D24" s="1"/>
      <c r="E24" s="37" t="s">
        <v>32</v>
      </c>
      <c r="F24" s="1"/>
      <c r="G24" s="1"/>
      <c r="H24" s="1"/>
      <c r="I24" s="1"/>
      <c r="J24" s="1"/>
      <c r="K24" s="38">
        <v>0</v>
      </c>
      <c r="L24" s="38">
        <v>0</v>
      </c>
      <c r="M24" s="12"/>
      <c r="N24" s="2"/>
      <c r="O24" s="2"/>
      <c r="P24" s="2"/>
      <c r="Q24" s="2"/>
      <c r="S24" s="27">
        <f>S137</f>
        <v>0</v>
      </c>
    </row>
    <row r="25">
      <c r="A25" s="1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39"/>
      <c r="N25" s="2"/>
      <c r="O25" s="2"/>
      <c r="P25" s="2"/>
      <c r="Q25" s="2"/>
    </row>
    <row r="26" ht="14" customHeight="1">
      <c r="A26" s="4"/>
      <c r="B26" s="28" t="s">
        <v>33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40"/>
      <c r="N27" s="2"/>
      <c r="O27" s="2"/>
      <c r="P27" s="2"/>
      <c r="Q27" s="2"/>
    </row>
    <row r="28" ht="18" customHeight="1">
      <c r="A28" s="9"/>
      <c r="B28" s="34" t="s">
        <v>34</v>
      </c>
      <c r="C28" s="34" t="s">
        <v>26</v>
      </c>
      <c r="D28" s="34" t="s">
        <v>35</v>
      </c>
      <c r="E28" s="34" t="s">
        <v>27</v>
      </c>
      <c r="F28" s="34" t="s">
        <v>36</v>
      </c>
      <c r="G28" s="35" t="s">
        <v>37</v>
      </c>
      <c r="H28" s="22" t="s">
        <v>38</v>
      </c>
      <c r="I28" s="22" t="s">
        <v>39</v>
      </c>
      <c r="J28" s="22" t="s">
        <v>17</v>
      </c>
      <c r="K28" s="35" t="s">
        <v>40</v>
      </c>
      <c r="L28" s="22" t="s">
        <v>18</v>
      </c>
      <c r="M28" s="41"/>
      <c r="N28" s="2"/>
      <c r="O28" s="2"/>
      <c r="P28" s="2"/>
      <c r="Q28" s="2"/>
    </row>
    <row r="29" ht="40" customHeight="1">
      <c r="A29" s="9"/>
      <c r="B29" s="42" t="s">
        <v>41</v>
      </c>
      <c r="C29" s="1"/>
      <c r="D29" s="1"/>
      <c r="E29" s="1"/>
      <c r="F29" s="1"/>
      <c r="G29" s="1"/>
      <c r="H29" s="43"/>
      <c r="I29" s="1"/>
      <c r="J29" s="43"/>
      <c r="K29" s="1"/>
      <c r="L29" s="1"/>
      <c r="M29" s="12"/>
      <c r="N29" s="2"/>
      <c r="O29" s="2"/>
      <c r="P29" s="2"/>
      <c r="Q29" s="2"/>
    </row>
    <row r="30">
      <c r="A30" s="9"/>
      <c r="B30" s="44">
        <v>1</v>
      </c>
      <c r="C30" s="45" t="s">
        <v>42</v>
      </c>
      <c r="D30" s="45" t="s">
        <v>7</v>
      </c>
      <c r="E30" s="45" t="s">
        <v>43</v>
      </c>
      <c r="F30" s="45" t="s">
        <v>7</v>
      </c>
      <c r="G30" s="46" t="s">
        <v>44</v>
      </c>
      <c r="H30" s="47">
        <v>1</v>
      </c>
      <c r="I30" s="25">
        <v>0</v>
      </c>
      <c r="J30" s="48">
        <v>0</v>
      </c>
      <c r="K30" s="49">
        <v>0.20999999999999999</v>
      </c>
      <c r="L30" s="50">
        <v>0</v>
      </c>
      <c r="M30" s="12"/>
      <c r="N30" s="2"/>
      <c r="O30" s="2"/>
      <c r="P30" s="2"/>
      <c r="Q30" s="33">
        <f>IF(ISNUMBER(K30),IF(H30&gt;0,IF(I30&gt;0,J30,0),0),0)</f>
        <v>0</v>
      </c>
      <c r="R30" s="27">
        <f>IF(ISNUMBER(K30)=FALSE,J30,0)</f>
        <v>0</v>
      </c>
    </row>
    <row r="31">
      <c r="A31" s="9"/>
      <c r="B31" s="51" t="s">
        <v>45</v>
      </c>
      <c r="C31" s="1"/>
      <c r="D31" s="1"/>
      <c r="E31" s="52" t="s">
        <v>46</v>
      </c>
      <c r="F31" s="1"/>
      <c r="G31" s="1"/>
      <c r="H31" s="43"/>
      <c r="I31" s="1"/>
      <c r="J31" s="43"/>
      <c r="K31" s="1"/>
      <c r="L31" s="1"/>
      <c r="M31" s="12"/>
      <c r="N31" s="2"/>
      <c r="O31" s="2"/>
      <c r="P31" s="2"/>
      <c r="Q31" s="2"/>
    </row>
    <row r="32">
      <c r="A32" s="9"/>
      <c r="B32" s="51" t="s">
        <v>47</v>
      </c>
      <c r="C32" s="1"/>
      <c r="D32" s="1"/>
      <c r="E32" s="52" t="s">
        <v>48</v>
      </c>
      <c r="F32" s="1"/>
      <c r="G32" s="1"/>
      <c r="H32" s="43"/>
      <c r="I32" s="1"/>
      <c r="J32" s="43"/>
      <c r="K32" s="1"/>
      <c r="L32" s="1"/>
      <c r="M32" s="12"/>
      <c r="N32" s="2"/>
      <c r="O32" s="2"/>
      <c r="P32" s="2"/>
      <c r="Q32" s="2"/>
    </row>
    <row r="33">
      <c r="A33" s="9"/>
      <c r="B33" s="51" t="s">
        <v>49</v>
      </c>
      <c r="C33" s="1"/>
      <c r="D33" s="1"/>
      <c r="E33" s="52" t="s">
        <v>50</v>
      </c>
      <c r="F33" s="1"/>
      <c r="G33" s="1"/>
      <c r="H33" s="43"/>
      <c r="I33" s="1"/>
      <c r="J33" s="43"/>
      <c r="K33" s="1"/>
      <c r="L33" s="1"/>
      <c r="M33" s="12"/>
      <c r="N33" s="2"/>
      <c r="O33" s="2"/>
      <c r="P33" s="2"/>
      <c r="Q33" s="2"/>
    </row>
    <row r="34" thickBot="1">
      <c r="A34" s="9"/>
      <c r="B34" s="53" t="s">
        <v>51</v>
      </c>
      <c r="C34" s="54"/>
      <c r="D34" s="54"/>
      <c r="E34" s="55" t="s">
        <v>52</v>
      </c>
      <c r="F34" s="54"/>
      <c r="G34" s="54"/>
      <c r="H34" s="56"/>
      <c r="I34" s="54"/>
      <c r="J34" s="56"/>
      <c r="K34" s="54"/>
      <c r="L34" s="54"/>
      <c r="M34" s="12"/>
      <c r="N34" s="2"/>
      <c r="O34" s="2"/>
      <c r="P34" s="2"/>
      <c r="Q34" s="2"/>
    </row>
    <row r="35" thickTop="1">
      <c r="A35" s="9"/>
      <c r="B35" s="44">
        <v>2</v>
      </c>
      <c r="C35" s="45" t="s">
        <v>53</v>
      </c>
      <c r="D35" s="45" t="s">
        <v>7</v>
      </c>
      <c r="E35" s="45" t="s">
        <v>54</v>
      </c>
      <c r="F35" s="45" t="s">
        <v>7</v>
      </c>
      <c r="G35" s="46" t="s">
        <v>44</v>
      </c>
      <c r="H35" s="57">
        <v>1</v>
      </c>
      <c r="I35" s="58">
        <v>0</v>
      </c>
      <c r="J35" s="59">
        <v>0</v>
      </c>
      <c r="K35" s="60">
        <v>0.20999999999999999</v>
      </c>
      <c r="L35" s="61">
        <v>0</v>
      </c>
      <c r="M35" s="12"/>
      <c r="N35" s="2"/>
      <c r="O35" s="2"/>
      <c r="P35" s="2"/>
      <c r="Q35" s="33">
        <f>IF(ISNUMBER(K35),IF(H35&gt;0,IF(I35&gt;0,J35,0),0),0)</f>
        <v>0</v>
      </c>
      <c r="R35" s="27">
        <f>IF(ISNUMBER(K35)=FALSE,J35,0)</f>
        <v>0</v>
      </c>
    </row>
    <row r="36">
      <c r="A36" s="9"/>
      <c r="B36" s="51" t="s">
        <v>45</v>
      </c>
      <c r="C36" s="1"/>
      <c r="D36" s="1"/>
      <c r="E36" s="52" t="s">
        <v>55</v>
      </c>
      <c r="F36" s="1"/>
      <c r="G36" s="1"/>
      <c r="H36" s="43"/>
      <c r="I36" s="1"/>
      <c r="J36" s="43"/>
      <c r="K36" s="1"/>
      <c r="L36" s="1"/>
      <c r="M36" s="12"/>
      <c r="N36" s="2"/>
      <c r="O36" s="2"/>
      <c r="P36" s="2"/>
      <c r="Q36" s="2"/>
    </row>
    <row r="37">
      <c r="A37" s="9"/>
      <c r="B37" s="51" t="s">
        <v>47</v>
      </c>
      <c r="C37" s="1"/>
      <c r="D37" s="1"/>
      <c r="E37" s="52" t="s">
        <v>48</v>
      </c>
      <c r="F37" s="1"/>
      <c r="G37" s="1"/>
      <c r="H37" s="43"/>
      <c r="I37" s="1"/>
      <c r="J37" s="43"/>
      <c r="K37" s="1"/>
      <c r="L37" s="1"/>
      <c r="M37" s="12"/>
      <c r="N37" s="2"/>
      <c r="O37" s="2"/>
      <c r="P37" s="2"/>
      <c r="Q37" s="2"/>
    </row>
    <row r="38">
      <c r="A38" s="9"/>
      <c r="B38" s="51" t="s">
        <v>49</v>
      </c>
      <c r="C38" s="1"/>
      <c r="D38" s="1"/>
      <c r="E38" s="52" t="s">
        <v>56</v>
      </c>
      <c r="F38" s="1"/>
      <c r="G38" s="1"/>
      <c r="H38" s="43"/>
      <c r="I38" s="1"/>
      <c r="J38" s="43"/>
      <c r="K38" s="1"/>
      <c r="L38" s="1"/>
      <c r="M38" s="12"/>
      <c r="N38" s="2"/>
      <c r="O38" s="2"/>
      <c r="P38" s="2"/>
      <c r="Q38" s="2"/>
    </row>
    <row r="39" thickBot="1">
      <c r="A39" s="9"/>
      <c r="B39" s="53" t="s">
        <v>51</v>
      </c>
      <c r="C39" s="54"/>
      <c r="D39" s="54"/>
      <c r="E39" s="55" t="s">
        <v>52</v>
      </c>
      <c r="F39" s="54"/>
      <c r="G39" s="54"/>
      <c r="H39" s="56"/>
      <c r="I39" s="54"/>
      <c r="J39" s="56"/>
      <c r="K39" s="54"/>
      <c r="L39" s="54"/>
      <c r="M39" s="12"/>
      <c r="N39" s="2"/>
      <c r="O39" s="2"/>
      <c r="P39" s="2"/>
      <c r="Q39" s="2"/>
    </row>
    <row r="40" thickTop="1">
      <c r="A40" s="9"/>
      <c r="B40" s="44">
        <v>3</v>
      </c>
      <c r="C40" s="45" t="s">
        <v>57</v>
      </c>
      <c r="D40" s="45" t="s">
        <v>7</v>
      </c>
      <c r="E40" s="45" t="s">
        <v>58</v>
      </c>
      <c r="F40" s="45" t="s">
        <v>7</v>
      </c>
      <c r="G40" s="46" t="s">
        <v>59</v>
      </c>
      <c r="H40" s="57">
        <v>1</v>
      </c>
      <c r="I40" s="58">
        <v>0</v>
      </c>
      <c r="J40" s="59">
        <v>0</v>
      </c>
      <c r="K40" s="60">
        <v>0.20999999999999999</v>
      </c>
      <c r="L40" s="61">
        <v>0</v>
      </c>
      <c r="M40" s="12"/>
      <c r="N40" s="2"/>
      <c r="O40" s="2"/>
      <c r="P40" s="2"/>
      <c r="Q40" s="33">
        <f>IF(ISNUMBER(K40),IF(H40&gt;0,IF(I40&gt;0,J40,0),0),0)</f>
        <v>0</v>
      </c>
      <c r="R40" s="27">
        <f>IF(ISNUMBER(K40)=FALSE,J40,0)</f>
        <v>0</v>
      </c>
    </row>
    <row r="41">
      <c r="A41" s="9"/>
      <c r="B41" s="51" t="s">
        <v>45</v>
      </c>
      <c r="C41" s="1"/>
      <c r="D41" s="1"/>
      <c r="E41" s="52" t="s">
        <v>60</v>
      </c>
      <c r="F41" s="1"/>
      <c r="G41" s="1"/>
      <c r="H41" s="43"/>
      <c r="I41" s="1"/>
      <c r="J41" s="43"/>
      <c r="K41" s="1"/>
      <c r="L41" s="1"/>
      <c r="M41" s="12"/>
      <c r="N41" s="2"/>
      <c r="O41" s="2"/>
      <c r="P41" s="2"/>
      <c r="Q41" s="2"/>
    </row>
    <row r="42">
      <c r="A42" s="9"/>
      <c r="B42" s="51" t="s">
        <v>47</v>
      </c>
      <c r="C42" s="1"/>
      <c r="D42" s="1"/>
      <c r="E42" s="52" t="s">
        <v>48</v>
      </c>
      <c r="F42" s="1"/>
      <c r="G42" s="1"/>
      <c r="H42" s="43"/>
      <c r="I42" s="1"/>
      <c r="J42" s="43"/>
      <c r="K42" s="1"/>
      <c r="L42" s="1"/>
      <c r="M42" s="12"/>
      <c r="N42" s="2"/>
      <c r="O42" s="2"/>
      <c r="P42" s="2"/>
      <c r="Q42" s="2"/>
    </row>
    <row r="43">
      <c r="A43" s="9"/>
      <c r="B43" s="51" t="s">
        <v>49</v>
      </c>
      <c r="C43" s="1"/>
      <c r="D43" s="1"/>
      <c r="E43" s="52" t="s">
        <v>61</v>
      </c>
      <c r="F43" s="1"/>
      <c r="G43" s="1"/>
      <c r="H43" s="43"/>
      <c r="I43" s="1"/>
      <c r="J43" s="43"/>
      <c r="K43" s="1"/>
      <c r="L43" s="1"/>
      <c r="M43" s="12"/>
      <c r="N43" s="2"/>
      <c r="O43" s="2"/>
      <c r="P43" s="2"/>
      <c r="Q43" s="2"/>
    </row>
    <row r="44" thickBot="1">
      <c r="A44" s="9"/>
      <c r="B44" s="53" t="s">
        <v>51</v>
      </c>
      <c r="C44" s="54"/>
      <c r="D44" s="54"/>
      <c r="E44" s="55" t="s">
        <v>52</v>
      </c>
      <c r="F44" s="54"/>
      <c r="G44" s="54"/>
      <c r="H44" s="56"/>
      <c r="I44" s="54"/>
      <c r="J44" s="56"/>
      <c r="K44" s="54"/>
      <c r="L44" s="54"/>
      <c r="M44" s="12"/>
      <c r="N44" s="2"/>
      <c r="O44" s="2"/>
      <c r="P44" s="2"/>
      <c r="Q44" s="2"/>
    </row>
    <row r="45" thickTop="1" thickBot="1" ht="25" customHeight="1">
      <c r="A45" s="9"/>
      <c r="B45" s="1"/>
      <c r="C45" s="62">
        <v>0</v>
      </c>
      <c r="D45" s="1"/>
      <c r="E45" s="62" t="s">
        <v>28</v>
      </c>
      <c r="F45" s="1"/>
      <c r="G45" s="63" t="s">
        <v>62</v>
      </c>
      <c r="H45" s="64">
        <v>0</v>
      </c>
      <c r="I45" s="63" t="s">
        <v>63</v>
      </c>
      <c r="J45" s="65">
        <f>(L45-H45)</f>
        <v>0</v>
      </c>
      <c r="K45" s="63" t="s">
        <v>64</v>
      </c>
      <c r="L45" s="66">
        <v>0</v>
      </c>
      <c r="M45" s="12"/>
      <c r="N45" s="2"/>
      <c r="O45" s="2"/>
      <c r="P45" s="2"/>
      <c r="Q45" s="33">
        <f>0+Q30+Q35+Q40</f>
        <v>0</v>
      </c>
      <c r="R45" s="27">
        <f>0+R30+R35+R40</f>
        <v>0</v>
      </c>
      <c r="S45" s="67">
        <f>Q45*(1+J45)+R45</f>
        <v>0</v>
      </c>
    </row>
    <row r="46" thickTop="1" thickBot="1" ht="25" customHeight="1">
      <c r="A46" s="9"/>
      <c r="B46" s="68"/>
      <c r="C46" s="68"/>
      <c r="D46" s="68"/>
      <c r="E46" s="68"/>
      <c r="F46" s="68"/>
      <c r="G46" s="69" t="s">
        <v>65</v>
      </c>
      <c r="H46" s="70">
        <v>0</v>
      </c>
      <c r="I46" s="69" t="s">
        <v>66</v>
      </c>
      <c r="J46" s="71">
        <v>0</v>
      </c>
      <c r="K46" s="69" t="s">
        <v>67</v>
      </c>
      <c r="L46" s="72">
        <v>0</v>
      </c>
      <c r="M46" s="12"/>
      <c r="N46" s="2"/>
      <c r="O46" s="2"/>
      <c r="P46" s="2"/>
      <c r="Q46" s="2"/>
    </row>
    <row r="47" ht="40" customHeight="1">
      <c r="A47" s="9"/>
      <c r="B47" s="73" t="s">
        <v>68</v>
      </c>
      <c r="C47" s="1"/>
      <c r="D47" s="1"/>
      <c r="E47" s="1"/>
      <c r="F47" s="1"/>
      <c r="G47" s="1"/>
      <c r="H47" s="43"/>
      <c r="I47" s="1"/>
      <c r="J47" s="43"/>
      <c r="K47" s="1"/>
      <c r="L47" s="1"/>
      <c r="M47" s="12"/>
      <c r="N47" s="2"/>
      <c r="O47" s="2"/>
      <c r="P47" s="2"/>
      <c r="Q47" s="2"/>
    </row>
    <row r="48">
      <c r="A48" s="9"/>
      <c r="B48" s="44">
        <v>4</v>
      </c>
      <c r="C48" s="45" t="s">
        <v>69</v>
      </c>
      <c r="D48" s="45"/>
      <c r="E48" s="45" t="s">
        <v>70</v>
      </c>
      <c r="F48" s="45" t="s">
        <v>7</v>
      </c>
      <c r="G48" s="46" t="s">
        <v>71</v>
      </c>
      <c r="H48" s="47">
        <v>674</v>
      </c>
      <c r="I48" s="25">
        <v>0</v>
      </c>
      <c r="J48" s="48">
        <v>0</v>
      </c>
      <c r="K48" s="49">
        <v>0.20999999999999999</v>
      </c>
      <c r="L48" s="50">
        <v>0</v>
      </c>
      <c r="M48" s="12"/>
      <c r="N48" s="2"/>
      <c r="O48" s="2"/>
      <c r="P48" s="2"/>
      <c r="Q48" s="33">
        <f>IF(ISNUMBER(K48),IF(H48&gt;0,IF(I48&gt;0,J48,0),0),0)</f>
        <v>0</v>
      </c>
      <c r="R48" s="27">
        <f>IF(ISNUMBER(K48)=FALSE,J48,0)</f>
        <v>0</v>
      </c>
    </row>
    <row r="49">
      <c r="A49" s="9"/>
      <c r="B49" s="51" t="s">
        <v>45</v>
      </c>
      <c r="C49" s="1"/>
      <c r="D49" s="1"/>
      <c r="E49" s="52" t="s">
        <v>72</v>
      </c>
      <c r="F49" s="1"/>
      <c r="G49" s="1"/>
      <c r="H49" s="43"/>
      <c r="I49" s="1"/>
      <c r="J49" s="43"/>
      <c r="K49" s="1"/>
      <c r="L49" s="1"/>
      <c r="M49" s="12"/>
      <c r="N49" s="2"/>
      <c r="O49" s="2"/>
      <c r="P49" s="2"/>
      <c r="Q49" s="2"/>
    </row>
    <row r="50">
      <c r="A50" s="9"/>
      <c r="B50" s="51" t="s">
        <v>47</v>
      </c>
      <c r="C50" s="1"/>
      <c r="D50" s="1"/>
      <c r="E50" s="52" t="s">
        <v>73</v>
      </c>
      <c r="F50" s="1"/>
      <c r="G50" s="1"/>
      <c r="H50" s="43"/>
      <c r="I50" s="1"/>
      <c r="J50" s="43"/>
      <c r="K50" s="1"/>
      <c r="L50" s="1"/>
      <c r="M50" s="12"/>
      <c r="N50" s="2"/>
      <c r="O50" s="2"/>
      <c r="P50" s="2"/>
      <c r="Q50" s="2"/>
    </row>
    <row r="51">
      <c r="A51" s="9"/>
      <c r="B51" s="51" t="s">
        <v>49</v>
      </c>
      <c r="C51" s="1"/>
      <c r="D51" s="1"/>
      <c r="E51" s="52" t="s">
        <v>74</v>
      </c>
      <c r="F51" s="1"/>
      <c r="G51" s="1"/>
      <c r="H51" s="43"/>
      <c r="I51" s="1"/>
      <c r="J51" s="43"/>
      <c r="K51" s="1"/>
      <c r="L51" s="1"/>
      <c r="M51" s="12"/>
      <c r="N51" s="2"/>
      <c r="O51" s="2"/>
      <c r="P51" s="2"/>
      <c r="Q51" s="2"/>
    </row>
    <row r="52" thickBot="1">
      <c r="A52" s="9"/>
      <c r="B52" s="53" t="s">
        <v>51</v>
      </c>
      <c r="C52" s="54"/>
      <c r="D52" s="54"/>
      <c r="E52" s="55" t="s">
        <v>52</v>
      </c>
      <c r="F52" s="54"/>
      <c r="G52" s="54"/>
      <c r="H52" s="56"/>
      <c r="I52" s="54"/>
      <c r="J52" s="56"/>
      <c r="K52" s="54"/>
      <c r="L52" s="54"/>
      <c r="M52" s="12"/>
      <c r="N52" s="2"/>
      <c r="O52" s="2"/>
      <c r="P52" s="2"/>
      <c r="Q52" s="2"/>
    </row>
    <row r="53" thickTop="1" thickBot="1" ht="25" customHeight="1">
      <c r="A53" s="9"/>
      <c r="B53" s="1"/>
      <c r="C53" s="62">
        <v>1</v>
      </c>
      <c r="D53" s="1"/>
      <c r="E53" s="62" t="s">
        <v>29</v>
      </c>
      <c r="F53" s="1"/>
      <c r="G53" s="63" t="s">
        <v>62</v>
      </c>
      <c r="H53" s="64">
        <v>0</v>
      </c>
      <c r="I53" s="63" t="s">
        <v>63</v>
      </c>
      <c r="J53" s="65">
        <f>(L53-H53)</f>
        <v>0</v>
      </c>
      <c r="K53" s="63" t="s">
        <v>64</v>
      </c>
      <c r="L53" s="66">
        <v>0</v>
      </c>
      <c r="M53" s="12"/>
      <c r="N53" s="2"/>
      <c r="O53" s="2"/>
      <c r="P53" s="2"/>
      <c r="Q53" s="33">
        <f>0+Q48</f>
        <v>0</v>
      </c>
      <c r="R53" s="27">
        <f>0+R48</f>
        <v>0</v>
      </c>
      <c r="S53" s="67">
        <f>Q53*(1+J53)+R53</f>
        <v>0</v>
      </c>
    </row>
    <row r="54" thickTop="1" thickBot="1" ht="25" customHeight="1">
      <c r="A54" s="9"/>
      <c r="B54" s="68"/>
      <c r="C54" s="68"/>
      <c r="D54" s="68"/>
      <c r="E54" s="68"/>
      <c r="F54" s="68"/>
      <c r="G54" s="69" t="s">
        <v>65</v>
      </c>
      <c r="H54" s="70">
        <v>0</v>
      </c>
      <c r="I54" s="69" t="s">
        <v>66</v>
      </c>
      <c r="J54" s="71">
        <v>0</v>
      </c>
      <c r="K54" s="69" t="s">
        <v>67</v>
      </c>
      <c r="L54" s="72">
        <v>0</v>
      </c>
      <c r="M54" s="12"/>
      <c r="N54" s="2"/>
      <c r="O54" s="2"/>
      <c r="P54" s="2"/>
      <c r="Q54" s="2"/>
    </row>
    <row r="55" ht="40" customHeight="1">
      <c r="A55" s="9"/>
      <c r="B55" s="73" t="s">
        <v>75</v>
      </c>
      <c r="C55" s="1"/>
      <c r="D55" s="1"/>
      <c r="E55" s="1"/>
      <c r="F55" s="1"/>
      <c r="G55" s="1"/>
      <c r="H55" s="43"/>
      <c r="I55" s="1"/>
      <c r="J55" s="43"/>
      <c r="K55" s="1"/>
      <c r="L55" s="1"/>
      <c r="M55" s="12"/>
      <c r="N55" s="2"/>
      <c r="O55" s="2"/>
      <c r="P55" s="2"/>
      <c r="Q55" s="2"/>
    </row>
    <row r="56">
      <c r="A56" s="9"/>
      <c r="B56" s="44">
        <v>5</v>
      </c>
      <c r="C56" s="45" t="s">
        <v>76</v>
      </c>
      <c r="D56" s="45" t="s">
        <v>7</v>
      </c>
      <c r="E56" s="45" t="s">
        <v>77</v>
      </c>
      <c r="F56" s="45" t="s">
        <v>7</v>
      </c>
      <c r="G56" s="46" t="s">
        <v>78</v>
      </c>
      <c r="H56" s="47">
        <v>13600</v>
      </c>
      <c r="I56" s="25">
        <v>0</v>
      </c>
      <c r="J56" s="48">
        <v>0</v>
      </c>
      <c r="K56" s="49">
        <v>0.20999999999999999</v>
      </c>
      <c r="L56" s="50">
        <v>0</v>
      </c>
      <c r="M56" s="12"/>
      <c r="N56" s="2"/>
      <c r="O56" s="2"/>
      <c r="P56" s="2"/>
      <c r="Q56" s="33">
        <f>IF(ISNUMBER(K56),IF(H56&gt;0,IF(I56&gt;0,J56,0),0),0)</f>
        <v>0</v>
      </c>
      <c r="R56" s="27">
        <f>IF(ISNUMBER(K56)=FALSE,J56,0)</f>
        <v>0</v>
      </c>
    </row>
    <row r="57">
      <c r="A57" s="9"/>
      <c r="B57" s="51" t="s">
        <v>45</v>
      </c>
      <c r="C57" s="1"/>
      <c r="D57" s="1"/>
      <c r="E57" s="52" t="s">
        <v>7</v>
      </c>
      <c r="F57" s="1"/>
      <c r="G57" s="1"/>
      <c r="H57" s="43"/>
      <c r="I57" s="1"/>
      <c r="J57" s="43"/>
      <c r="K57" s="1"/>
      <c r="L57" s="1"/>
      <c r="M57" s="12"/>
      <c r="N57" s="2"/>
      <c r="O57" s="2"/>
      <c r="P57" s="2"/>
      <c r="Q57" s="2"/>
    </row>
    <row r="58">
      <c r="A58" s="9"/>
      <c r="B58" s="51" t="s">
        <v>47</v>
      </c>
      <c r="C58" s="1"/>
      <c r="D58" s="1"/>
      <c r="E58" s="52" t="s">
        <v>79</v>
      </c>
      <c r="F58" s="1"/>
      <c r="G58" s="1"/>
      <c r="H58" s="43"/>
      <c r="I58" s="1"/>
      <c r="J58" s="43"/>
      <c r="K58" s="1"/>
      <c r="L58" s="1"/>
      <c r="M58" s="12"/>
      <c r="N58" s="2"/>
      <c r="O58" s="2"/>
      <c r="P58" s="2"/>
      <c r="Q58" s="2"/>
    </row>
    <row r="59">
      <c r="A59" s="9"/>
      <c r="B59" s="51" t="s">
        <v>49</v>
      </c>
      <c r="C59" s="1"/>
      <c r="D59" s="1"/>
      <c r="E59" s="52" t="s">
        <v>80</v>
      </c>
      <c r="F59" s="1"/>
      <c r="G59" s="1"/>
      <c r="H59" s="43"/>
      <c r="I59" s="1"/>
      <c r="J59" s="43"/>
      <c r="K59" s="1"/>
      <c r="L59" s="1"/>
      <c r="M59" s="12"/>
      <c r="N59" s="2"/>
      <c r="O59" s="2"/>
      <c r="P59" s="2"/>
      <c r="Q59" s="2"/>
    </row>
    <row r="60" thickBot="1">
      <c r="A60" s="9"/>
      <c r="B60" s="53" t="s">
        <v>51</v>
      </c>
      <c r="C60" s="54"/>
      <c r="D60" s="54"/>
      <c r="E60" s="55" t="s">
        <v>52</v>
      </c>
      <c r="F60" s="54"/>
      <c r="G60" s="54"/>
      <c r="H60" s="56"/>
      <c r="I60" s="54"/>
      <c r="J60" s="56"/>
      <c r="K60" s="54"/>
      <c r="L60" s="54"/>
      <c r="M60" s="12"/>
      <c r="N60" s="2"/>
      <c r="O60" s="2"/>
      <c r="P60" s="2"/>
      <c r="Q60" s="2"/>
    </row>
    <row r="61" thickTop="1">
      <c r="A61" s="9"/>
      <c r="B61" s="44">
        <v>6</v>
      </c>
      <c r="C61" s="45" t="s">
        <v>81</v>
      </c>
      <c r="D61" s="45" t="s">
        <v>7</v>
      </c>
      <c r="E61" s="45" t="s">
        <v>82</v>
      </c>
      <c r="F61" s="45" t="s">
        <v>7</v>
      </c>
      <c r="G61" s="46" t="s">
        <v>78</v>
      </c>
      <c r="H61" s="57">
        <v>200</v>
      </c>
      <c r="I61" s="58">
        <v>0</v>
      </c>
      <c r="J61" s="59">
        <v>0</v>
      </c>
      <c r="K61" s="60">
        <v>0.20999999999999999</v>
      </c>
      <c r="L61" s="61">
        <v>0</v>
      </c>
      <c r="M61" s="12"/>
      <c r="N61" s="2"/>
      <c r="O61" s="2"/>
      <c r="P61" s="2"/>
      <c r="Q61" s="33">
        <f>IF(ISNUMBER(K61),IF(H61&gt;0,IF(I61&gt;0,J61,0),0),0)</f>
        <v>0</v>
      </c>
      <c r="R61" s="27">
        <f>IF(ISNUMBER(K61)=FALSE,J61,0)</f>
        <v>0</v>
      </c>
    </row>
    <row r="62">
      <c r="A62" s="9"/>
      <c r="B62" s="51" t="s">
        <v>45</v>
      </c>
      <c r="C62" s="1"/>
      <c r="D62" s="1"/>
      <c r="E62" s="52" t="s">
        <v>83</v>
      </c>
      <c r="F62" s="1"/>
      <c r="G62" s="1"/>
      <c r="H62" s="43"/>
      <c r="I62" s="1"/>
      <c r="J62" s="43"/>
      <c r="K62" s="1"/>
      <c r="L62" s="1"/>
      <c r="M62" s="12"/>
      <c r="N62" s="2"/>
      <c r="O62" s="2"/>
      <c r="P62" s="2"/>
      <c r="Q62" s="2"/>
    </row>
    <row r="63">
      <c r="A63" s="9"/>
      <c r="B63" s="51" t="s">
        <v>47</v>
      </c>
      <c r="C63" s="1"/>
      <c r="D63" s="1"/>
      <c r="E63" s="52" t="s">
        <v>84</v>
      </c>
      <c r="F63" s="1"/>
      <c r="G63" s="1"/>
      <c r="H63" s="43"/>
      <c r="I63" s="1"/>
      <c r="J63" s="43"/>
      <c r="K63" s="1"/>
      <c r="L63" s="1"/>
      <c r="M63" s="12"/>
      <c r="N63" s="2"/>
      <c r="O63" s="2"/>
      <c r="P63" s="2"/>
      <c r="Q63" s="2"/>
    </row>
    <row r="64">
      <c r="A64" s="9"/>
      <c r="B64" s="51" t="s">
        <v>49</v>
      </c>
      <c r="C64" s="1"/>
      <c r="D64" s="1"/>
      <c r="E64" s="52" t="s">
        <v>7</v>
      </c>
      <c r="F64" s="1"/>
      <c r="G64" s="1"/>
      <c r="H64" s="43"/>
      <c r="I64" s="1"/>
      <c r="J64" s="43"/>
      <c r="K64" s="1"/>
      <c r="L64" s="1"/>
      <c r="M64" s="12"/>
      <c r="N64" s="2"/>
      <c r="O64" s="2"/>
      <c r="P64" s="2"/>
      <c r="Q64" s="2"/>
    </row>
    <row r="65" thickBot="1">
      <c r="A65" s="9"/>
      <c r="B65" s="53" t="s">
        <v>51</v>
      </c>
      <c r="C65" s="54"/>
      <c r="D65" s="54"/>
      <c r="E65" s="55" t="s">
        <v>52</v>
      </c>
      <c r="F65" s="54"/>
      <c r="G65" s="54"/>
      <c r="H65" s="56"/>
      <c r="I65" s="54"/>
      <c r="J65" s="56"/>
      <c r="K65" s="54"/>
      <c r="L65" s="54"/>
      <c r="M65" s="12"/>
      <c r="N65" s="2"/>
      <c r="O65" s="2"/>
      <c r="P65" s="2"/>
      <c r="Q65" s="2"/>
    </row>
    <row r="66" thickTop="1">
      <c r="A66" s="9"/>
      <c r="B66" s="44">
        <v>7</v>
      </c>
      <c r="C66" s="45" t="s">
        <v>85</v>
      </c>
      <c r="D66" s="45" t="s">
        <v>7</v>
      </c>
      <c r="E66" s="45" t="s">
        <v>86</v>
      </c>
      <c r="F66" s="45" t="s">
        <v>7</v>
      </c>
      <c r="G66" s="46" t="s">
        <v>78</v>
      </c>
      <c r="H66" s="57">
        <v>7100</v>
      </c>
      <c r="I66" s="58">
        <v>0</v>
      </c>
      <c r="J66" s="59">
        <v>0</v>
      </c>
      <c r="K66" s="60">
        <v>0.20999999999999999</v>
      </c>
      <c r="L66" s="61">
        <v>0</v>
      </c>
      <c r="M66" s="12"/>
      <c r="N66" s="2"/>
      <c r="O66" s="2"/>
      <c r="P66" s="2"/>
      <c r="Q66" s="33">
        <f>IF(ISNUMBER(K66),IF(H66&gt;0,IF(I66&gt;0,J66,0),0),0)</f>
        <v>0</v>
      </c>
      <c r="R66" s="27">
        <f>IF(ISNUMBER(K66)=FALSE,J66,0)</f>
        <v>0</v>
      </c>
    </row>
    <row r="67">
      <c r="A67" s="9"/>
      <c r="B67" s="51" t="s">
        <v>45</v>
      </c>
      <c r="C67" s="1"/>
      <c r="D67" s="1"/>
      <c r="E67" s="52" t="s">
        <v>7</v>
      </c>
      <c r="F67" s="1"/>
      <c r="G67" s="1"/>
      <c r="H67" s="43"/>
      <c r="I67" s="1"/>
      <c r="J67" s="43"/>
      <c r="K67" s="1"/>
      <c r="L67" s="1"/>
      <c r="M67" s="12"/>
      <c r="N67" s="2"/>
      <c r="O67" s="2"/>
      <c r="P67" s="2"/>
      <c r="Q67" s="2"/>
    </row>
    <row r="68">
      <c r="A68" s="9"/>
      <c r="B68" s="51" t="s">
        <v>47</v>
      </c>
      <c r="C68" s="1"/>
      <c r="D68" s="1"/>
      <c r="E68" s="52" t="s">
        <v>87</v>
      </c>
      <c r="F68" s="1"/>
      <c r="G68" s="1"/>
      <c r="H68" s="43"/>
      <c r="I68" s="1"/>
      <c r="J68" s="43"/>
      <c r="K68" s="1"/>
      <c r="L68" s="1"/>
      <c r="M68" s="12"/>
      <c r="N68" s="2"/>
      <c r="O68" s="2"/>
      <c r="P68" s="2"/>
      <c r="Q68" s="2"/>
    </row>
    <row r="69">
      <c r="A69" s="9"/>
      <c r="B69" s="51" t="s">
        <v>49</v>
      </c>
      <c r="C69" s="1"/>
      <c r="D69" s="1"/>
      <c r="E69" s="52" t="s">
        <v>88</v>
      </c>
      <c r="F69" s="1"/>
      <c r="G69" s="1"/>
      <c r="H69" s="43"/>
      <c r="I69" s="1"/>
      <c r="J69" s="43"/>
      <c r="K69" s="1"/>
      <c r="L69" s="1"/>
      <c r="M69" s="12"/>
      <c r="N69" s="2"/>
      <c r="O69" s="2"/>
      <c r="P69" s="2"/>
      <c r="Q69" s="2"/>
    </row>
    <row r="70" thickBot="1">
      <c r="A70" s="9"/>
      <c r="B70" s="53" t="s">
        <v>51</v>
      </c>
      <c r="C70" s="54"/>
      <c r="D70" s="54"/>
      <c r="E70" s="55" t="s">
        <v>52</v>
      </c>
      <c r="F70" s="54"/>
      <c r="G70" s="54"/>
      <c r="H70" s="56"/>
      <c r="I70" s="54"/>
      <c r="J70" s="56"/>
      <c r="K70" s="54"/>
      <c r="L70" s="54"/>
      <c r="M70" s="12"/>
      <c r="N70" s="2"/>
      <c r="O70" s="2"/>
      <c r="P70" s="2"/>
      <c r="Q70" s="2"/>
    </row>
    <row r="71" thickTop="1">
      <c r="A71" s="9"/>
      <c r="B71" s="44">
        <v>8</v>
      </c>
      <c r="C71" s="45" t="s">
        <v>89</v>
      </c>
      <c r="D71" s="45" t="s">
        <v>7</v>
      </c>
      <c r="E71" s="45" t="s">
        <v>90</v>
      </c>
      <c r="F71" s="45" t="s">
        <v>7</v>
      </c>
      <c r="G71" s="46" t="s">
        <v>78</v>
      </c>
      <c r="H71" s="57">
        <v>6500</v>
      </c>
      <c r="I71" s="58">
        <v>0</v>
      </c>
      <c r="J71" s="59">
        <v>0</v>
      </c>
      <c r="K71" s="60">
        <v>0.20999999999999999</v>
      </c>
      <c r="L71" s="61">
        <v>0</v>
      </c>
      <c r="M71" s="12"/>
      <c r="N71" s="2"/>
      <c r="O71" s="2"/>
      <c r="P71" s="2"/>
      <c r="Q71" s="33">
        <f>IF(ISNUMBER(K71),IF(H71&gt;0,IF(I71&gt;0,J71,0),0),0)</f>
        <v>0</v>
      </c>
      <c r="R71" s="27">
        <f>IF(ISNUMBER(K71)=FALSE,J71,0)</f>
        <v>0</v>
      </c>
    </row>
    <row r="72">
      <c r="A72" s="9"/>
      <c r="B72" s="51" t="s">
        <v>45</v>
      </c>
      <c r="C72" s="1"/>
      <c r="D72" s="1"/>
      <c r="E72" s="52" t="s">
        <v>7</v>
      </c>
      <c r="F72" s="1"/>
      <c r="G72" s="1"/>
      <c r="H72" s="43"/>
      <c r="I72" s="1"/>
      <c r="J72" s="43"/>
      <c r="K72" s="1"/>
      <c r="L72" s="1"/>
      <c r="M72" s="12"/>
      <c r="N72" s="2"/>
      <c r="O72" s="2"/>
      <c r="P72" s="2"/>
      <c r="Q72" s="2"/>
    </row>
    <row r="73">
      <c r="A73" s="9"/>
      <c r="B73" s="51" t="s">
        <v>47</v>
      </c>
      <c r="C73" s="1"/>
      <c r="D73" s="1"/>
      <c r="E73" s="52" t="s">
        <v>91</v>
      </c>
      <c r="F73" s="1"/>
      <c r="G73" s="1"/>
      <c r="H73" s="43"/>
      <c r="I73" s="1"/>
      <c r="J73" s="43"/>
      <c r="K73" s="1"/>
      <c r="L73" s="1"/>
      <c r="M73" s="12"/>
      <c r="N73" s="2"/>
      <c r="O73" s="2"/>
      <c r="P73" s="2"/>
      <c r="Q73" s="2"/>
    </row>
    <row r="74">
      <c r="A74" s="9"/>
      <c r="B74" s="51" t="s">
        <v>49</v>
      </c>
      <c r="C74" s="1"/>
      <c r="D74" s="1"/>
      <c r="E74" s="52" t="s">
        <v>92</v>
      </c>
      <c r="F74" s="1"/>
      <c r="G74" s="1"/>
      <c r="H74" s="43"/>
      <c r="I74" s="1"/>
      <c r="J74" s="43"/>
      <c r="K74" s="1"/>
      <c r="L74" s="1"/>
      <c r="M74" s="12"/>
      <c r="N74" s="2"/>
      <c r="O74" s="2"/>
      <c r="P74" s="2"/>
      <c r="Q74" s="2"/>
    </row>
    <row r="75" thickBot="1">
      <c r="A75" s="9"/>
      <c r="B75" s="53" t="s">
        <v>51</v>
      </c>
      <c r="C75" s="54"/>
      <c r="D75" s="54"/>
      <c r="E75" s="55" t="s">
        <v>52</v>
      </c>
      <c r="F75" s="54"/>
      <c r="G75" s="54"/>
      <c r="H75" s="56"/>
      <c r="I75" s="54"/>
      <c r="J75" s="56"/>
      <c r="K75" s="54"/>
      <c r="L75" s="54"/>
      <c r="M75" s="12"/>
      <c r="N75" s="2"/>
      <c r="O75" s="2"/>
      <c r="P75" s="2"/>
      <c r="Q75" s="2"/>
    </row>
    <row r="76" thickTop="1">
      <c r="A76" s="9"/>
      <c r="B76" s="44">
        <v>9</v>
      </c>
      <c r="C76" s="45" t="s">
        <v>93</v>
      </c>
      <c r="D76" s="45" t="s">
        <v>7</v>
      </c>
      <c r="E76" s="45" t="s">
        <v>94</v>
      </c>
      <c r="F76" s="45" t="s">
        <v>7</v>
      </c>
      <c r="G76" s="46" t="s">
        <v>71</v>
      </c>
      <c r="H76" s="57">
        <v>8</v>
      </c>
      <c r="I76" s="58">
        <v>0</v>
      </c>
      <c r="J76" s="59">
        <v>0</v>
      </c>
      <c r="K76" s="60">
        <v>0.20999999999999999</v>
      </c>
      <c r="L76" s="61">
        <v>0</v>
      </c>
      <c r="M76" s="12"/>
      <c r="N76" s="2"/>
      <c r="O76" s="2"/>
      <c r="P76" s="2"/>
      <c r="Q76" s="33">
        <f>IF(ISNUMBER(K76),IF(H76&gt;0,IF(I76&gt;0,J76,0),0),0)</f>
        <v>0</v>
      </c>
      <c r="R76" s="27">
        <f>IF(ISNUMBER(K76)=FALSE,J76,0)</f>
        <v>0</v>
      </c>
    </row>
    <row r="77">
      <c r="A77" s="9"/>
      <c r="B77" s="51" t="s">
        <v>45</v>
      </c>
      <c r="C77" s="1"/>
      <c r="D77" s="1"/>
      <c r="E77" s="52" t="s">
        <v>95</v>
      </c>
      <c r="F77" s="1"/>
      <c r="G77" s="1"/>
      <c r="H77" s="43"/>
      <c r="I77" s="1"/>
      <c r="J77" s="43"/>
      <c r="K77" s="1"/>
      <c r="L77" s="1"/>
      <c r="M77" s="12"/>
      <c r="N77" s="2"/>
      <c r="O77" s="2"/>
      <c r="P77" s="2"/>
      <c r="Q77" s="2"/>
    </row>
    <row r="78">
      <c r="A78" s="9"/>
      <c r="B78" s="51" t="s">
        <v>47</v>
      </c>
      <c r="C78" s="1"/>
      <c r="D78" s="1"/>
      <c r="E78" s="52" t="s">
        <v>96</v>
      </c>
      <c r="F78" s="1"/>
      <c r="G78" s="1"/>
      <c r="H78" s="43"/>
      <c r="I78" s="1"/>
      <c r="J78" s="43"/>
      <c r="K78" s="1"/>
      <c r="L78" s="1"/>
      <c r="M78" s="12"/>
      <c r="N78" s="2"/>
      <c r="O78" s="2"/>
      <c r="P78" s="2"/>
      <c r="Q78" s="2"/>
    </row>
    <row r="79">
      <c r="A79" s="9"/>
      <c r="B79" s="51" t="s">
        <v>49</v>
      </c>
      <c r="C79" s="1"/>
      <c r="D79" s="1"/>
      <c r="E79" s="52" t="s">
        <v>97</v>
      </c>
      <c r="F79" s="1"/>
      <c r="G79" s="1"/>
      <c r="H79" s="43"/>
      <c r="I79" s="1"/>
      <c r="J79" s="43"/>
      <c r="K79" s="1"/>
      <c r="L79" s="1"/>
      <c r="M79" s="12"/>
      <c r="N79" s="2"/>
      <c r="O79" s="2"/>
      <c r="P79" s="2"/>
      <c r="Q79" s="2"/>
    </row>
    <row r="80" thickBot="1">
      <c r="A80" s="9"/>
      <c r="B80" s="53" t="s">
        <v>51</v>
      </c>
      <c r="C80" s="54"/>
      <c r="D80" s="54"/>
      <c r="E80" s="55" t="s">
        <v>52</v>
      </c>
      <c r="F80" s="54"/>
      <c r="G80" s="54"/>
      <c r="H80" s="56"/>
      <c r="I80" s="54"/>
      <c r="J80" s="56"/>
      <c r="K80" s="54"/>
      <c r="L80" s="54"/>
      <c r="M80" s="12"/>
      <c r="N80" s="2"/>
      <c r="O80" s="2"/>
      <c r="P80" s="2"/>
      <c r="Q80" s="2"/>
    </row>
    <row r="81" thickTop="1" thickBot="1" ht="25" customHeight="1">
      <c r="A81" s="9"/>
      <c r="B81" s="1"/>
      <c r="C81" s="62">
        <v>5</v>
      </c>
      <c r="D81" s="1"/>
      <c r="E81" s="62" t="s">
        <v>30</v>
      </c>
      <c r="F81" s="1"/>
      <c r="G81" s="63" t="s">
        <v>62</v>
      </c>
      <c r="H81" s="64">
        <v>0</v>
      </c>
      <c r="I81" s="63" t="s">
        <v>63</v>
      </c>
      <c r="J81" s="65">
        <f>(L81-H81)</f>
        <v>0</v>
      </c>
      <c r="K81" s="63" t="s">
        <v>64</v>
      </c>
      <c r="L81" s="66">
        <v>0</v>
      </c>
      <c r="M81" s="12"/>
      <c r="N81" s="2"/>
      <c r="O81" s="2"/>
      <c r="P81" s="2"/>
      <c r="Q81" s="33">
        <f>0+Q56+Q61+Q66+Q71+Q76</f>
        <v>0</v>
      </c>
      <c r="R81" s="27">
        <f>0+R56+R61+R66+R71+R76</f>
        <v>0</v>
      </c>
      <c r="S81" s="67">
        <f>Q81*(1+J81)+R81</f>
        <v>0</v>
      </c>
    </row>
    <row r="82" thickTop="1" thickBot="1" ht="25" customHeight="1">
      <c r="A82" s="9"/>
      <c r="B82" s="68"/>
      <c r="C82" s="68"/>
      <c r="D82" s="68"/>
      <c r="E82" s="68"/>
      <c r="F82" s="68"/>
      <c r="G82" s="69" t="s">
        <v>65</v>
      </c>
      <c r="H82" s="70">
        <v>0</v>
      </c>
      <c r="I82" s="69" t="s">
        <v>66</v>
      </c>
      <c r="J82" s="71">
        <v>0</v>
      </c>
      <c r="K82" s="69" t="s">
        <v>67</v>
      </c>
      <c r="L82" s="72">
        <v>0</v>
      </c>
      <c r="M82" s="12"/>
      <c r="N82" s="2"/>
      <c r="O82" s="2"/>
      <c r="P82" s="2"/>
      <c r="Q82" s="2"/>
    </row>
    <row r="83" ht="40" customHeight="1">
      <c r="A83" s="9"/>
      <c r="B83" s="73" t="s">
        <v>98</v>
      </c>
      <c r="C83" s="1"/>
      <c r="D83" s="1"/>
      <c r="E83" s="1"/>
      <c r="F83" s="1"/>
      <c r="G83" s="1"/>
      <c r="H83" s="43"/>
      <c r="I83" s="1"/>
      <c r="J83" s="43"/>
      <c r="K83" s="1"/>
      <c r="L83" s="1"/>
      <c r="M83" s="12"/>
      <c r="N83" s="2"/>
      <c r="O83" s="2"/>
      <c r="P83" s="2"/>
      <c r="Q83" s="2"/>
    </row>
    <row r="84">
      <c r="A84" s="9"/>
      <c r="B84" s="44">
        <v>10</v>
      </c>
      <c r="C84" s="45" t="s">
        <v>99</v>
      </c>
      <c r="D84" s="45" t="s">
        <v>7</v>
      </c>
      <c r="E84" s="45" t="s">
        <v>100</v>
      </c>
      <c r="F84" s="45" t="s">
        <v>7</v>
      </c>
      <c r="G84" s="46" t="s">
        <v>59</v>
      </c>
      <c r="H84" s="47">
        <v>3</v>
      </c>
      <c r="I84" s="25">
        <v>0</v>
      </c>
      <c r="J84" s="48">
        <v>0</v>
      </c>
      <c r="K84" s="49">
        <v>0.20999999999999999</v>
      </c>
      <c r="L84" s="50">
        <v>0</v>
      </c>
      <c r="M84" s="12"/>
      <c r="N84" s="2"/>
      <c r="O84" s="2"/>
      <c r="P84" s="2"/>
      <c r="Q84" s="33">
        <f>IF(ISNUMBER(K84),IF(H84&gt;0,IF(I84&gt;0,J84,0),0),0)</f>
        <v>0</v>
      </c>
      <c r="R84" s="27">
        <f>IF(ISNUMBER(K84)=FALSE,J84,0)</f>
        <v>0</v>
      </c>
    </row>
    <row r="85">
      <c r="A85" s="9"/>
      <c r="B85" s="51" t="s">
        <v>45</v>
      </c>
      <c r="C85" s="1"/>
      <c r="D85" s="1"/>
      <c r="E85" s="52" t="s">
        <v>7</v>
      </c>
      <c r="F85" s="1"/>
      <c r="G85" s="1"/>
      <c r="H85" s="43"/>
      <c r="I85" s="1"/>
      <c r="J85" s="43"/>
      <c r="K85" s="1"/>
      <c r="L85" s="1"/>
      <c r="M85" s="12"/>
      <c r="N85" s="2"/>
      <c r="O85" s="2"/>
      <c r="P85" s="2"/>
      <c r="Q85" s="2"/>
    </row>
    <row r="86">
      <c r="A86" s="9"/>
      <c r="B86" s="51" t="s">
        <v>47</v>
      </c>
      <c r="C86" s="1"/>
      <c r="D86" s="1"/>
      <c r="E86" s="52" t="s">
        <v>101</v>
      </c>
      <c r="F86" s="1"/>
      <c r="G86" s="1"/>
      <c r="H86" s="43"/>
      <c r="I86" s="1"/>
      <c r="J86" s="43"/>
      <c r="K86" s="1"/>
      <c r="L86" s="1"/>
      <c r="M86" s="12"/>
      <c r="N86" s="2"/>
      <c r="O86" s="2"/>
      <c r="P86" s="2"/>
      <c r="Q86" s="2"/>
    </row>
    <row r="87">
      <c r="A87" s="9"/>
      <c r="B87" s="51" t="s">
        <v>49</v>
      </c>
      <c r="C87" s="1"/>
      <c r="D87" s="1"/>
      <c r="E87" s="52" t="s">
        <v>102</v>
      </c>
      <c r="F87" s="1"/>
      <c r="G87" s="1"/>
      <c r="H87" s="43"/>
      <c r="I87" s="1"/>
      <c r="J87" s="43"/>
      <c r="K87" s="1"/>
      <c r="L87" s="1"/>
      <c r="M87" s="12"/>
      <c r="N87" s="2"/>
      <c r="O87" s="2"/>
      <c r="P87" s="2"/>
      <c r="Q87" s="2"/>
    </row>
    <row r="88" thickBot="1">
      <c r="A88" s="9"/>
      <c r="B88" s="53" t="s">
        <v>51</v>
      </c>
      <c r="C88" s="54"/>
      <c r="D88" s="54"/>
      <c r="E88" s="55" t="s">
        <v>52</v>
      </c>
      <c r="F88" s="54"/>
      <c r="G88" s="54"/>
      <c r="H88" s="56"/>
      <c r="I88" s="54"/>
      <c r="J88" s="56"/>
      <c r="K88" s="54"/>
      <c r="L88" s="54"/>
      <c r="M88" s="12"/>
      <c r="N88" s="2"/>
      <c r="O88" s="2"/>
      <c r="P88" s="2"/>
      <c r="Q88" s="2"/>
    </row>
    <row r="89" thickTop="1">
      <c r="A89" s="9"/>
      <c r="B89" s="44">
        <v>11</v>
      </c>
      <c r="C89" s="45" t="s">
        <v>103</v>
      </c>
      <c r="D89" s="45" t="s">
        <v>7</v>
      </c>
      <c r="E89" s="45" t="s">
        <v>104</v>
      </c>
      <c r="F89" s="45" t="s">
        <v>7</v>
      </c>
      <c r="G89" s="46" t="s">
        <v>59</v>
      </c>
      <c r="H89" s="57">
        <v>18</v>
      </c>
      <c r="I89" s="58">
        <v>0</v>
      </c>
      <c r="J89" s="59">
        <v>0</v>
      </c>
      <c r="K89" s="60">
        <v>0.20999999999999999</v>
      </c>
      <c r="L89" s="61">
        <v>0</v>
      </c>
      <c r="M89" s="12"/>
      <c r="N89" s="2"/>
      <c r="O89" s="2"/>
      <c r="P89" s="2"/>
      <c r="Q89" s="33">
        <f>IF(ISNUMBER(K89),IF(H89&gt;0,IF(I89&gt;0,J89,0),0),0)</f>
        <v>0</v>
      </c>
      <c r="R89" s="27">
        <f>IF(ISNUMBER(K89)=FALSE,J89,0)</f>
        <v>0</v>
      </c>
    </row>
    <row r="90">
      <c r="A90" s="9"/>
      <c r="B90" s="51" t="s">
        <v>45</v>
      </c>
      <c r="C90" s="1"/>
      <c r="D90" s="1"/>
      <c r="E90" s="52" t="s">
        <v>7</v>
      </c>
      <c r="F90" s="1"/>
      <c r="G90" s="1"/>
      <c r="H90" s="43"/>
      <c r="I90" s="1"/>
      <c r="J90" s="43"/>
      <c r="K90" s="1"/>
      <c r="L90" s="1"/>
      <c r="M90" s="12"/>
      <c r="N90" s="2"/>
      <c r="O90" s="2"/>
      <c r="P90" s="2"/>
      <c r="Q90" s="2"/>
    </row>
    <row r="91">
      <c r="A91" s="9"/>
      <c r="B91" s="51" t="s">
        <v>47</v>
      </c>
      <c r="C91" s="1"/>
      <c r="D91" s="1"/>
      <c r="E91" s="52" t="s">
        <v>105</v>
      </c>
      <c r="F91" s="1"/>
      <c r="G91" s="1"/>
      <c r="H91" s="43"/>
      <c r="I91" s="1"/>
      <c r="J91" s="43"/>
      <c r="K91" s="1"/>
      <c r="L91" s="1"/>
      <c r="M91" s="12"/>
      <c r="N91" s="2"/>
      <c r="O91" s="2"/>
      <c r="P91" s="2"/>
      <c r="Q91" s="2"/>
    </row>
    <row r="92">
      <c r="A92" s="9"/>
      <c r="B92" s="51" t="s">
        <v>49</v>
      </c>
      <c r="C92" s="1"/>
      <c r="D92" s="1"/>
      <c r="E92" s="52" t="s">
        <v>102</v>
      </c>
      <c r="F92" s="1"/>
      <c r="G92" s="1"/>
      <c r="H92" s="43"/>
      <c r="I92" s="1"/>
      <c r="J92" s="43"/>
      <c r="K92" s="1"/>
      <c r="L92" s="1"/>
      <c r="M92" s="12"/>
      <c r="N92" s="2"/>
      <c r="O92" s="2"/>
      <c r="P92" s="2"/>
      <c r="Q92" s="2"/>
    </row>
    <row r="93" thickBot="1">
      <c r="A93" s="9"/>
      <c r="B93" s="53" t="s">
        <v>51</v>
      </c>
      <c r="C93" s="54"/>
      <c r="D93" s="54"/>
      <c r="E93" s="55" t="s">
        <v>52</v>
      </c>
      <c r="F93" s="54"/>
      <c r="G93" s="54"/>
      <c r="H93" s="56"/>
      <c r="I93" s="54"/>
      <c r="J93" s="56"/>
      <c r="K93" s="54"/>
      <c r="L93" s="54"/>
      <c r="M93" s="12"/>
      <c r="N93" s="2"/>
      <c r="O93" s="2"/>
      <c r="P93" s="2"/>
      <c r="Q93" s="2"/>
    </row>
    <row r="94" thickTop="1">
      <c r="A94" s="9"/>
      <c r="B94" s="44">
        <v>12</v>
      </c>
      <c r="C94" s="45" t="s">
        <v>106</v>
      </c>
      <c r="D94" s="45" t="s">
        <v>7</v>
      </c>
      <c r="E94" s="45" t="s">
        <v>107</v>
      </c>
      <c r="F94" s="45" t="s">
        <v>7</v>
      </c>
      <c r="G94" s="46" t="s">
        <v>59</v>
      </c>
      <c r="H94" s="57">
        <v>2</v>
      </c>
      <c r="I94" s="58">
        <v>0</v>
      </c>
      <c r="J94" s="59">
        <v>0</v>
      </c>
      <c r="K94" s="60">
        <v>0.20999999999999999</v>
      </c>
      <c r="L94" s="61">
        <v>0</v>
      </c>
      <c r="M94" s="12"/>
      <c r="N94" s="2"/>
      <c r="O94" s="2"/>
      <c r="P94" s="2"/>
      <c r="Q94" s="33">
        <f>IF(ISNUMBER(K94),IF(H94&gt;0,IF(I94&gt;0,J94,0),0),0)</f>
        <v>0</v>
      </c>
      <c r="R94" s="27">
        <f>IF(ISNUMBER(K94)=FALSE,J94,0)</f>
        <v>0</v>
      </c>
    </row>
    <row r="95">
      <c r="A95" s="9"/>
      <c r="B95" s="51" t="s">
        <v>45</v>
      </c>
      <c r="C95" s="1"/>
      <c r="D95" s="1"/>
      <c r="E95" s="52" t="s">
        <v>7</v>
      </c>
      <c r="F95" s="1"/>
      <c r="G95" s="1"/>
      <c r="H95" s="43"/>
      <c r="I95" s="1"/>
      <c r="J95" s="43"/>
      <c r="K95" s="1"/>
      <c r="L95" s="1"/>
      <c r="M95" s="12"/>
      <c r="N95" s="2"/>
      <c r="O95" s="2"/>
      <c r="P95" s="2"/>
      <c r="Q95" s="2"/>
    </row>
    <row r="96">
      <c r="A96" s="9"/>
      <c r="B96" s="51" t="s">
        <v>47</v>
      </c>
      <c r="C96" s="1"/>
      <c r="D96" s="1"/>
      <c r="E96" s="52" t="s">
        <v>108</v>
      </c>
      <c r="F96" s="1"/>
      <c r="G96" s="1"/>
      <c r="H96" s="43"/>
      <c r="I96" s="1"/>
      <c r="J96" s="43"/>
      <c r="K96" s="1"/>
      <c r="L96" s="1"/>
      <c r="M96" s="12"/>
      <c r="N96" s="2"/>
      <c r="O96" s="2"/>
      <c r="P96" s="2"/>
      <c r="Q96" s="2"/>
    </row>
    <row r="97">
      <c r="A97" s="9"/>
      <c r="B97" s="51" t="s">
        <v>49</v>
      </c>
      <c r="C97" s="1"/>
      <c r="D97" s="1"/>
      <c r="E97" s="52" t="s">
        <v>102</v>
      </c>
      <c r="F97" s="1"/>
      <c r="G97" s="1"/>
      <c r="H97" s="43"/>
      <c r="I97" s="1"/>
      <c r="J97" s="43"/>
      <c r="K97" s="1"/>
      <c r="L97" s="1"/>
      <c r="M97" s="12"/>
      <c r="N97" s="2"/>
      <c r="O97" s="2"/>
      <c r="P97" s="2"/>
      <c r="Q97" s="2"/>
    </row>
    <row r="98" thickBot="1">
      <c r="A98" s="9"/>
      <c r="B98" s="53" t="s">
        <v>51</v>
      </c>
      <c r="C98" s="54"/>
      <c r="D98" s="54"/>
      <c r="E98" s="55" t="s">
        <v>52</v>
      </c>
      <c r="F98" s="54"/>
      <c r="G98" s="54"/>
      <c r="H98" s="56"/>
      <c r="I98" s="54"/>
      <c r="J98" s="56"/>
      <c r="K98" s="54"/>
      <c r="L98" s="54"/>
      <c r="M98" s="12"/>
      <c r="N98" s="2"/>
      <c r="O98" s="2"/>
      <c r="P98" s="2"/>
      <c r="Q98" s="2"/>
    </row>
    <row r="99" thickTop="1" thickBot="1" ht="25" customHeight="1">
      <c r="A99" s="9"/>
      <c r="B99" s="1"/>
      <c r="C99" s="62">
        <v>8</v>
      </c>
      <c r="D99" s="1"/>
      <c r="E99" s="62" t="s">
        <v>31</v>
      </c>
      <c r="F99" s="1"/>
      <c r="G99" s="63" t="s">
        <v>62</v>
      </c>
      <c r="H99" s="64">
        <v>0</v>
      </c>
      <c r="I99" s="63" t="s">
        <v>63</v>
      </c>
      <c r="J99" s="65">
        <f>(L99-H99)</f>
        <v>0</v>
      </c>
      <c r="K99" s="63" t="s">
        <v>64</v>
      </c>
      <c r="L99" s="66">
        <v>0</v>
      </c>
      <c r="M99" s="12"/>
      <c r="N99" s="2"/>
      <c r="O99" s="2"/>
      <c r="P99" s="2"/>
      <c r="Q99" s="33">
        <f>0+Q84+Q89+Q94</f>
        <v>0</v>
      </c>
      <c r="R99" s="27">
        <f>0+R84+R89+R94</f>
        <v>0</v>
      </c>
      <c r="S99" s="67">
        <f>Q99*(1+J99)+R99</f>
        <v>0</v>
      </c>
    </row>
    <row r="100" thickTop="1" thickBot="1" ht="25" customHeight="1">
      <c r="A100" s="9"/>
      <c r="B100" s="68"/>
      <c r="C100" s="68"/>
      <c r="D100" s="68"/>
      <c r="E100" s="68"/>
      <c r="F100" s="68"/>
      <c r="G100" s="69" t="s">
        <v>65</v>
      </c>
      <c r="H100" s="70">
        <v>0</v>
      </c>
      <c r="I100" s="69" t="s">
        <v>66</v>
      </c>
      <c r="J100" s="71">
        <v>0</v>
      </c>
      <c r="K100" s="69" t="s">
        <v>67</v>
      </c>
      <c r="L100" s="72">
        <v>0</v>
      </c>
      <c r="M100" s="12"/>
      <c r="N100" s="2"/>
      <c r="O100" s="2"/>
      <c r="P100" s="2"/>
      <c r="Q100" s="2"/>
    </row>
    <row r="101" ht="40" customHeight="1">
      <c r="A101" s="9"/>
      <c r="B101" s="73" t="s">
        <v>109</v>
      </c>
      <c r="C101" s="1"/>
      <c r="D101" s="1"/>
      <c r="E101" s="1"/>
      <c r="F101" s="1"/>
      <c r="G101" s="1"/>
      <c r="H101" s="43"/>
      <c r="I101" s="1"/>
      <c r="J101" s="43"/>
      <c r="K101" s="1"/>
      <c r="L101" s="1"/>
      <c r="M101" s="12"/>
      <c r="N101" s="2"/>
      <c r="O101" s="2"/>
      <c r="P101" s="2"/>
      <c r="Q101" s="2"/>
    </row>
    <row r="102">
      <c r="A102" s="9"/>
      <c r="B102" s="44">
        <v>13</v>
      </c>
      <c r="C102" s="45" t="s">
        <v>110</v>
      </c>
      <c r="D102" s="45" t="s">
        <v>7</v>
      </c>
      <c r="E102" s="45" t="s">
        <v>111</v>
      </c>
      <c r="F102" s="45" t="s">
        <v>7</v>
      </c>
      <c r="G102" s="46" t="s">
        <v>78</v>
      </c>
      <c r="H102" s="47">
        <v>474.89999999999998</v>
      </c>
      <c r="I102" s="25">
        <v>0</v>
      </c>
      <c r="J102" s="48">
        <v>0</v>
      </c>
      <c r="K102" s="49">
        <v>0.20999999999999999</v>
      </c>
      <c r="L102" s="50">
        <v>0</v>
      </c>
      <c r="M102" s="12"/>
      <c r="N102" s="2"/>
      <c r="O102" s="2"/>
      <c r="P102" s="2"/>
      <c r="Q102" s="33">
        <f>IF(ISNUMBER(K102),IF(H102&gt;0,IF(I102&gt;0,J102,0),0),0)</f>
        <v>0</v>
      </c>
      <c r="R102" s="27">
        <f>IF(ISNUMBER(K102)=FALSE,J102,0)</f>
        <v>0</v>
      </c>
    </row>
    <row r="103">
      <c r="A103" s="9"/>
      <c r="B103" s="51" t="s">
        <v>45</v>
      </c>
      <c r="C103" s="1"/>
      <c r="D103" s="1"/>
      <c r="E103" s="52" t="s">
        <v>112</v>
      </c>
      <c r="F103" s="1"/>
      <c r="G103" s="1"/>
      <c r="H103" s="43"/>
      <c r="I103" s="1"/>
      <c r="J103" s="43"/>
      <c r="K103" s="1"/>
      <c r="L103" s="1"/>
      <c r="M103" s="12"/>
      <c r="N103" s="2"/>
      <c r="O103" s="2"/>
      <c r="P103" s="2"/>
      <c r="Q103" s="2"/>
    </row>
    <row r="104">
      <c r="A104" s="9"/>
      <c r="B104" s="51" t="s">
        <v>47</v>
      </c>
      <c r="C104" s="1"/>
      <c r="D104" s="1"/>
      <c r="E104" s="52" t="s">
        <v>113</v>
      </c>
      <c r="F104" s="1"/>
      <c r="G104" s="1"/>
      <c r="H104" s="43"/>
      <c r="I104" s="1"/>
      <c r="J104" s="43"/>
      <c r="K104" s="1"/>
      <c r="L104" s="1"/>
      <c r="M104" s="12"/>
      <c r="N104" s="2"/>
      <c r="O104" s="2"/>
      <c r="P104" s="2"/>
      <c r="Q104" s="2"/>
    </row>
    <row r="105">
      <c r="A105" s="9"/>
      <c r="B105" s="51" t="s">
        <v>49</v>
      </c>
      <c r="C105" s="1"/>
      <c r="D105" s="1"/>
      <c r="E105" s="52" t="s">
        <v>114</v>
      </c>
      <c r="F105" s="1"/>
      <c r="G105" s="1"/>
      <c r="H105" s="43"/>
      <c r="I105" s="1"/>
      <c r="J105" s="43"/>
      <c r="K105" s="1"/>
      <c r="L105" s="1"/>
      <c r="M105" s="12"/>
      <c r="N105" s="2"/>
      <c r="O105" s="2"/>
      <c r="P105" s="2"/>
      <c r="Q105" s="2"/>
    </row>
    <row r="106" thickBot="1">
      <c r="A106" s="9"/>
      <c r="B106" s="53" t="s">
        <v>51</v>
      </c>
      <c r="C106" s="54"/>
      <c r="D106" s="54"/>
      <c r="E106" s="55" t="s">
        <v>52</v>
      </c>
      <c r="F106" s="54"/>
      <c r="G106" s="54"/>
      <c r="H106" s="56"/>
      <c r="I106" s="54"/>
      <c r="J106" s="56"/>
      <c r="K106" s="54"/>
      <c r="L106" s="54"/>
      <c r="M106" s="12"/>
      <c r="N106" s="2"/>
      <c r="O106" s="2"/>
      <c r="P106" s="2"/>
      <c r="Q106" s="2"/>
    </row>
    <row r="107" thickTop="1">
      <c r="A107" s="9"/>
      <c r="B107" s="44">
        <v>14</v>
      </c>
      <c r="C107" s="45" t="s">
        <v>115</v>
      </c>
      <c r="D107" s="45" t="s">
        <v>7</v>
      </c>
      <c r="E107" s="45" t="s">
        <v>116</v>
      </c>
      <c r="F107" s="45" t="s">
        <v>7</v>
      </c>
      <c r="G107" s="46" t="s">
        <v>78</v>
      </c>
      <c r="H107" s="57">
        <v>474.89999999999998</v>
      </c>
      <c r="I107" s="58">
        <v>0</v>
      </c>
      <c r="J107" s="59">
        <v>0</v>
      </c>
      <c r="K107" s="60">
        <v>0.20999999999999999</v>
      </c>
      <c r="L107" s="61">
        <v>0</v>
      </c>
      <c r="M107" s="12"/>
      <c r="N107" s="2"/>
      <c r="O107" s="2"/>
      <c r="P107" s="2"/>
      <c r="Q107" s="33">
        <f>IF(ISNUMBER(K107),IF(H107&gt;0,IF(I107&gt;0,J107,0),0),0)</f>
        <v>0</v>
      </c>
      <c r="R107" s="27">
        <f>IF(ISNUMBER(K107)=FALSE,J107,0)</f>
        <v>0</v>
      </c>
    </row>
    <row r="108">
      <c r="A108" s="9"/>
      <c r="B108" s="51" t="s">
        <v>45</v>
      </c>
      <c r="C108" s="1"/>
      <c r="D108" s="1"/>
      <c r="E108" s="52" t="s">
        <v>117</v>
      </c>
      <c r="F108" s="1"/>
      <c r="G108" s="1"/>
      <c r="H108" s="43"/>
      <c r="I108" s="1"/>
      <c r="J108" s="43"/>
      <c r="K108" s="1"/>
      <c r="L108" s="1"/>
      <c r="M108" s="12"/>
      <c r="N108" s="2"/>
      <c r="O108" s="2"/>
      <c r="P108" s="2"/>
      <c r="Q108" s="2"/>
    </row>
    <row r="109">
      <c r="A109" s="9"/>
      <c r="B109" s="51" t="s">
        <v>47</v>
      </c>
      <c r="C109" s="1"/>
      <c r="D109" s="1"/>
      <c r="E109" s="52" t="s">
        <v>113</v>
      </c>
      <c r="F109" s="1"/>
      <c r="G109" s="1"/>
      <c r="H109" s="43"/>
      <c r="I109" s="1"/>
      <c r="J109" s="43"/>
      <c r="K109" s="1"/>
      <c r="L109" s="1"/>
      <c r="M109" s="12"/>
      <c r="N109" s="2"/>
      <c r="O109" s="2"/>
      <c r="P109" s="2"/>
      <c r="Q109" s="2"/>
    </row>
    <row r="110">
      <c r="A110" s="9"/>
      <c r="B110" s="51" t="s">
        <v>49</v>
      </c>
      <c r="C110" s="1"/>
      <c r="D110" s="1"/>
      <c r="E110" s="52" t="s">
        <v>114</v>
      </c>
      <c r="F110" s="1"/>
      <c r="G110" s="1"/>
      <c r="H110" s="43"/>
      <c r="I110" s="1"/>
      <c r="J110" s="43"/>
      <c r="K110" s="1"/>
      <c r="L110" s="1"/>
      <c r="M110" s="12"/>
      <c r="N110" s="2"/>
      <c r="O110" s="2"/>
      <c r="P110" s="2"/>
      <c r="Q110" s="2"/>
    </row>
    <row r="111" thickBot="1">
      <c r="A111" s="9"/>
      <c r="B111" s="53" t="s">
        <v>51</v>
      </c>
      <c r="C111" s="54"/>
      <c r="D111" s="54"/>
      <c r="E111" s="55" t="s">
        <v>52</v>
      </c>
      <c r="F111" s="54"/>
      <c r="G111" s="54"/>
      <c r="H111" s="56"/>
      <c r="I111" s="54"/>
      <c r="J111" s="56"/>
      <c r="K111" s="54"/>
      <c r="L111" s="54"/>
      <c r="M111" s="12"/>
      <c r="N111" s="2"/>
      <c r="O111" s="2"/>
      <c r="P111" s="2"/>
      <c r="Q111" s="2"/>
    </row>
    <row r="112" thickTop="1">
      <c r="A112" s="9"/>
      <c r="B112" s="44">
        <v>15</v>
      </c>
      <c r="C112" s="45" t="s">
        <v>118</v>
      </c>
      <c r="D112" s="45" t="s">
        <v>119</v>
      </c>
      <c r="E112" s="45" t="s">
        <v>120</v>
      </c>
      <c r="F112" s="45" t="s">
        <v>7</v>
      </c>
      <c r="G112" s="46" t="s">
        <v>59</v>
      </c>
      <c r="H112" s="57">
        <v>15</v>
      </c>
      <c r="I112" s="58">
        <v>0</v>
      </c>
      <c r="J112" s="59">
        <v>0</v>
      </c>
      <c r="K112" s="60">
        <v>0.20999999999999999</v>
      </c>
      <c r="L112" s="61">
        <v>0</v>
      </c>
      <c r="M112" s="12"/>
      <c r="N112" s="2"/>
      <c r="O112" s="2"/>
      <c r="P112" s="2"/>
      <c r="Q112" s="33">
        <f>IF(ISNUMBER(K112),IF(H112&gt;0,IF(I112&gt;0,J112,0),0),0)</f>
        <v>0</v>
      </c>
      <c r="R112" s="27">
        <f>IF(ISNUMBER(K112)=FALSE,J112,0)</f>
        <v>0</v>
      </c>
    </row>
    <row r="113">
      <c r="A113" s="9"/>
      <c r="B113" s="51" t="s">
        <v>45</v>
      </c>
      <c r="C113" s="1"/>
      <c r="D113" s="1"/>
      <c r="E113" s="52" t="s">
        <v>121</v>
      </c>
      <c r="F113" s="1"/>
      <c r="G113" s="1"/>
      <c r="H113" s="43"/>
      <c r="I113" s="1"/>
      <c r="J113" s="43"/>
      <c r="K113" s="1"/>
      <c r="L113" s="1"/>
      <c r="M113" s="12"/>
      <c r="N113" s="2"/>
      <c r="O113" s="2"/>
      <c r="P113" s="2"/>
      <c r="Q113" s="2"/>
    </row>
    <row r="114">
      <c r="A114" s="9"/>
      <c r="B114" s="51" t="s">
        <v>47</v>
      </c>
      <c r="C114" s="1"/>
      <c r="D114" s="1"/>
      <c r="E114" s="52" t="s">
        <v>122</v>
      </c>
      <c r="F114" s="1"/>
      <c r="G114" s="1"/>
      <c r="H114" s="43"/>
      <c r="I114" s="1"/>
      <c r="J114" s="43"/>
      <c r="K114" s="1"/>
      <c r="L114" s="1"/>
      <c r="M114" s="12"/>
      <c r="N114" s="2"/>
      <c r="O114" s="2"/>
      <c r="P114" s="2"/>
      <c r="Q114" s="2"/>
    </row>
    <row r="115">
      <c r="A115" s="9"/>
      <c r="B115" s="51" t="s">
        <v>49</v>
      </c>
      <c r="C115" s="1"/>
      <c r="D115" s="1"/>
      <c r="E115" s="52" t="s">
        <v>123</v>
      </c>
      <c r="F115" s="1"/>
      <c r="G115" s="1"/>
      <c r="H115" s="43"/>
      <c r="I115" s="1"/>
      <c r="J115" s="43"/>
      <c r="K115" s="1"/>
      <c r="L115" s="1"/>
      <c r="M115" s="12"/>
      <c r="N115" s="2"/>
      <c r="O115" s="2"/>
      <c r="P115" s="2"/>
      <c r="Q115" s="2"/>
    </row>
    <row r="116" thickBot="1">
      <c r="A116" s="9"/>
      <c r="B116" s="53" t="s">
        <v>51</v>
      </c>
      <c r="C116" s="54"/>
      <c r="D116" s="54"/>
      <c r="E116" s="55" t="s">
        <v>52</v>
      </c>
      <c r="F116" s="54"/>
      <c r="G116" s="54"/>
      <c r="H116" s="56"/>
      <c r="I116" s="54"/>
      <c r="J116" s="56"/>
      <c r="K116" s="54"/>
      <c r="L116" s="54"/>
      <c r="M116" s="12"/>
      <c r="N116" s="2"/>
      <c r="O116" s="2"/>
      <c r="P116" s="2"/>
      <c r="Q116" s="2"/>
    </row>
    <row r="117" thickTop="1">
      <c r="A117" s="9"/>
      <c r="B117" s="44">
        <v>16</v>
      </c>
      <c r="C117" s="45" t="s">
        <v>118</v>
      </c>
      <c r="D117" s="45" t="s">
        <v>124</v>
      </c>
      <c r="E117" s="45" t="s">
        <v>120</v>
      </c>
      <c r="F117" s="45" t="s">
        <v>7</v>
      </c>
      <c r="G117" s="46" t="s">
        <v>59</v>
      </c>
      <c r="H117" s="57">
        <v>15</v>
      </c>
      <c r="I117" s="58">
        <v>0</v>
      </c>
      <c r="J117" s="59">
        <v>0</v>
      </c>
      <c r="K117" s="60">
        <v>0.20999999999999999</v>
      </c>
      <c r="L117" s="61">
        <v>0</v>
      </c>
      <c r="M117" s="12"/>
      <c r="N117" s="2"/>
      <c r="O117" s="2"/>
      <c r="P117" s="2"/>
      <c r="Q117" s="33">
        <f>IF(ISNUMBER(K117),IF(H117&gt;0,IF(I117&gt;0,J117,0),0),0)</f>
        <v>0</v>
      </c>
      <c r="R117" s="27">
        <f>IF(ISNUMBER(K117)=FALSE,J117,0)</f>
        <v>0</v>
      </c>
    </row>
    <row r="118">
      <c r="A118" s="9"/>
      <c r="B118" s="51" t="s">
        <v>45</v>
      </c>
      <c r="C118" s="1"/>
      <c r="D118" s="1"/>
      <c r="E118" s="52" t="s">
        <v>125</v>
      </c>
      <c r="F118" s="1"/>
      <c r="G118" s="1"/>
      <c r="H118" s="43"/>
      <c r="I118" s="1"/>
      <c r="J118" s="43"/>
      <c r="K118" s="1"/>
      <c r="L118" s="1"/>
      <c r="M118" s="12"/>
      <c r="N118" s="2"/>
      <c r="O118" s="2"/>
      <c r="P118" s="2"/>
      <c r="Q118" s="2"/>
    </row>
    <row r="119">
      <c r="A119" s="9"/>
      <c r="B119" s="51" t="s">
        <v>47</v>
      </c>
      <c r="C119" s="1"/>
      <c r="D119" s="1"/>
      <c r="E119" s="52" t="s">
        <v>122</v>
      </c>
      <c r="F119" s="1"/>
      <c r="G119" s="1"/>
      <c r="H119" s="43"/>
      <c r="I119" s="1"/>
      <c r="J119" s="43"/>
      <c r="K119" s="1"/>
      <c r="L119" s="1"/>
      <c r="M119" s="12"/>
      <c r="N119" s="2"/>
      <c r="O119" s="2"/>
      <c r="P119" s="2"/>
      <c r="Q119" s="2"/>
    </row>
    <row r="120">
      <c r="A120" s="9"/>
      <c r="B120" s="51" t="s">
        <v>49</v>
      </c>
      <c r="C120" s="1"/>
      <c r="D120" s="1"/>
      <c r="E120" s="52" t="s">
        <v>123</v>
      </c>
      <c r="F120" s="1"/>
      <c r="G120" s="1"/>
      <c r="H120" s="43"/>
      <c r="I120" s="1"/>
      <c r="J120" s="43"/>
      <c r="K120" s="1"/>
      <c r="L120" s="1"/>
      <c r="M120" s="12"/>
      <c r="N120" s="2"/>
      <c r="O120" s="2"/>
      <c r="P120" s="2"/>
      <c r="Q120" s="2"/>
    </row>
    <row r="121" thickBot="1">
      <c r="A121" s="9"/>
      <c r="B121" s="53" t="s">
        <v>51</v>
      </c>
      <c r="C121" s="54"/>
      <c r="D121" s="54"/>
      <c r="E121" s="55" t="s">
        <v>52</v>
      </c>
      <c r="F121" s="54"/>
      <c r="G121" s="54"/>
      <c r="H121" s="56"/>
      <c r="I121" s="54"/>
      <c r="J121" s="56"/>
      <c r="K121" s="54"/>
      <c r="L121" s="54"/>
      <c r="M121" s="12"/>
      <c r="N121" s="2"/>
      <c r="O121" s="2"/>
      <c r="P121" s="2"/>
      <c r="Q121" s="2"/>
    </row>
    <row r="122" thickTop="1">
      <c r="A122" s="9"/>
      <c r="B122" s="44">
        <v>17</v>
      </c>
      <c r="C122" s="45" t="s">
        <v>126</v>
      </c>
      <c r="D122" s="45" t="s">
        <v>7</v>
      </c>
      <c r="E122" s="45" t="s">
        <v>127</v>
      </c>
      <c r="F122" s="45" t="s">
        <v>7</v>
      </c>
      <c r="G122" s="46" t="s">
        <v>128</v>
      </c>
      <c r="H122" s="57">
        <v>134</v>
      </c>
      <c r="I122" s="58">
        <v>0</v>
      </c>
      <c r="J122" s="59">
        <v>0</v>
      </c>
      <c r="K122" s="60">
        <v>0.20999999999999999</v>
      </c>
      <c r="L122" s="61">
        <v>0</v>
      </c>
      <c r="M122" s="12"/>
      <c r="N122" s="2"/>
      <c r="O122" s="2"/>
      <c r="P122" s="2"/>
      <c r="Q122" s="33">
        <f>IF(ISNUMBER(K122),IF(H122&gt;0,IF(I122&gt;0,J122,0),0),0)</f>
        <v>0</v>
      </c>
      <c r="R122" s="27">
        <f>IF(ISNUMBER(K122)=FALSE,J122,0)</f>
        <v>0</v>
      </c>
    </row>
    <row r="123">
      <c r="A123" s="9"/>
      <c r="B123" s="51" t="s">
        <v>45</v>
      </c>
      <c r="C123" s="1"/>
      <c r="D123" s="1"/>
      <c r="E123" s="52" t="s">
        <v>129</v>
      </c>
      <c r="F123" s="1"/>
      <c r="G123" s="1"/>
      <c r="H123" s="43"/>
      <c r="I123" s="1"/>
      <c r="J123" s="43"/>
      <c r="K123" s="1"/>
      <c r="L123" s="1"/>
      <c r="M123" s="12"/>
      <c r="N123" s="2"/>
      <c r="O123" s="2"/>
      <c r="P123" s="2"/>
      <c r="Q123" s="2"/>
    </row>
    <row r="124">
      <c r="A124" s="9"/>
      <c r="B124" s="51" t="s">
        <v>47</v>
      </c>
      <c r="C124" s="1"/>
      <c r="D124" s="1"/>
      <c r="E124" s="52" t="s">
        <v>130</v>
      </c>
      <c r="F124" s="1"/>
      <c r="G124" s="1"/>
      <c r="H124" s="43"/>
      <c r="I124" s="1"/>
      <c r="J124" s="43"/>
      <c r="K124" s="1"/>
      <c r="L124" s="1"/>
      <c r="M124" s="12"/>
      <c r="N124" s="2"/>
      <c r="O124" s="2"/>
      <c r="P124" s="2"/>
      <c r="Q124" s="2"/>
    </row>
    <row r="125">
      <c r="A125" s="9"/>
      <c r="B125" s="51" t="s">
        <v>49</v>
      </c>
      <c r="C125" s="1"/>
      <c r="D125" s="1"/>
      <c r="E125" s="52" t="s">
        <v>131</v>
      </c>
      <c r="F125" s="1"/>
      <c r="G125" s="1"/>
      <c r="H125" s="43"/>
      <c r="I125" s="1"/>
      <c r="J125" s="43"/>
      <c r="K125" s="1"/>
      <c r="L125" s="1"/>
      <c r="M125" s="12"/>
      <c r="N125" s="2"/>
      <c r="O125" s="2"/>
      <c r="P125" s="2"/>
      <c r="Q125" s="2"/>
    </row>
    <row r="126" thickBot="1">
      <c r="A126" s="9"/>
      <c r="B126" s="53" t="s">
        <v>51</v>
      </c>
      <c r="C126" s="54"/>
      <c r="D126" s="54"/>
      <c r="E126" s="55" t="s">
        <v>52</v>
      </c>
      <c r="F126" s="54"/>
      <c r="G126" s="54"/>
      <c r="H126" s="56"/>
      <c r="I126" s="54"/>
      <c r="J126" s="56"/>
      <c r="K126" s="54"/>
      <c r="L126" s="54"/>
      <c r="M126" s="12"/>
      <c r="N126" s="2"/>
      <c r="O126" s="2"/>
      <c r="P126" s="2"/>
      <c r="Q126" s="2"/>
    </row>
    <row r="127" thickTop="1">
      <c r="A127" s="9"/>
      <c r="B127" s="44">
        <v>18</v>
      </c>
      <c r="C127" s="45" t="s">
        <v>132</v>
      </c>
      <c r="D127" s="45" t="s">
        <v>7</v>
      </c>
      <c r="E127" s="45" t="s">
        <v>133</v>
      </c>
      <c r="F127" s="45" t="s">
        <v>7</v>
      </c>
      <c r="G127" s="46" t="s">
        <v>128</v>
      </c>
      <c r="H127" s="57">
        <v>19.5</v>
      </c>
      <c r="I127" s="58">
        <v>0</v>
      </c>
      <c r="J127" s="59">
        <v>0</v>
      </c>
      <c r="K127" s="60">
        <v>0.20999999999999999</v>
      </c>
      <c r="L127" s="61">
        <v>0</v>
      </c>
      <c r="M127" s="12"/>
      <c r="N127" s="2"/>
      <c r="O127" s="2"/>
      <c r="P127" s="2"/>
      <c r="Q127" s="33">
        <f>IF(ISNUMBER(K127),IF(H127&gt;0,IF(I127&gt;0,J127,0),0),0)</f>
        <v>0</v>
      </c>
      <c r="R127" s="27">
        <f>IF(ISNUMBER(K127)=FALSE,J127,0)</f>
        <v>0</v>
      </c>
    </row>
    <row r="128">
      <c r="A128" s="9"/>
      <c r="B128" s="51" t="s">
        <v>45</v>
      </c>
      <c r="C128" s="1"/>
      <c r="D128" s="1"/>
      <c r="E128" s="52" t="s">
        <v>129</v>
      </c>
      <c r="F128" s="1"/>
      <c r="G128" s="1"/>
      <c r="H128" s="43"/>
      <c r="I128" s="1"/>
      <c r="J128" s="43"/>
      <c r="K128" s="1"/>
      <c r="L128" s="1"/>
      <c r="M128" s="12"/>
      <c r="N128" s="2"/>
      <c r="O128" s="2"/>
      <c r="P128" s="2"/>
      <c r="Q128" s="2"/>
    </row>
    <row r="129">
      <c r="A129" s="9"/>
      <c r="B129" s="51" t="s">
        <v>47</v>
      </c>
      <c r="C129" s="1"/>
      <c r="D129" s="1"/>
      <c r="E129" s="52" t="s">
        <v>134</v>
      </c>
      <c r="F129" s="1"/>
      <c r="G129" s="1"/>
      <c r="H129" s="43"/>
      <c r="I129" s="1"/>
      <c r="J129" s="43"/>
      <c r="K129" s="1"/>
      <c r="L129" s="1"/>
      <c r="M129" s="12"/>
      <c r="N129" s="2"/>
      <c r="O129" s="2"/>
      <c r="P129" s="2"/>
      <c r="Q129" s="2"/>
    </row>
    <row r="130">
      <c r="A130" s="9"/>
      <c r="B130" s="51" t="s">
        <v>49</v>
      </c>
      <c r="C130" s="1"/>
      <c r="D130" s="1"/>
      <c r="E130" s="52" t="s">
        <v>131</v>
      </c>
      <c r="F130" s="1"/>
      <c r="G130" s="1"/>
      <c r="H130" s="43"/>
      <c r="I130" s="1"/>
      <c r="J130" s="43"/>
      <c r="K130" s="1"/>
      <c r="L130" s="1"/>
      <c r="M130" s="12"/>
      <c r="N130" s="2"/>
      <c r="O130" s="2"/>
      <c r="P130" s="2"/>
      <c r="Q130" s="2"/>
    </row>
    <row r="131" thickBot="1">
      <c r="A131" s="9"/>
      <c r="B131" s="53" t="s">
        <v>51</v>
      </c>
      <c r="C131" s="54"/>
      <c r="D131" s="54"/>
      <c r="E131" s="55" t="s">
        <v>52</v>
      </c>
      <c r="F131" s="54"/>
      <c r="G131" s="54"/>
      <c r="H131" s="56"/>
      <c r="I131" s="54"/>
      <c r="J131" s="56"/>
      <c r="K131" s="54"/>
      <c r="L131" s="54"/>
      <c r="M131" s="12"/>
      <c r="N131" s="2"/>
      <c r="O131" s="2"/>
      <c r="P131" s="2"/>
      <c r="Q131" s="2"/>
    </row>
    <row r="132" thickTop="1">
      <c r="A132" s="9"/>
      <c r="B132" s="44">
        <v>19</v>
      </c>
      <c r="C132" s="45" t="s">
        <v>135</v>
      </c>
      <c r="D132" s="45" t="s">
        <v>7</v>
      </c>
      <c r="E132" s="45" t="s">
        <v>136</v>
      </c>
      <c r="F132" s="45" t="s">
        <v>7</v>
      </c>
      <c r="G132" s="46" t="s">
        <v>128</v>
      </c>
      <c r="H132" s="57">
        <v>153.5</v>
      </c>
      <c r="I132" s="58">
        <v>0</v>
      </c>
      <c r="J132" s="59">
        <v>0</v>
      </c>
      <c r="K132" s="60">
        <v>0.20999999999999999</v>
      </c>
      <c r="L132" s="61">
        <v>0</v>
      </c>
      <c r="M132" s="12"/>
      <c r="N132" s="2"/>
      <c r="O132" s="2"/>
      <c r="P132" s="2"/>
      <c r="Q132" s="33">
        <f>IF(ISNUMBER(K132),IF(H132&gt;0,IF(I132&gt;0,J132,0),0),0)</f>
        <v>0</v>
      </c>
      <c r="R132" s="27">
        <f>IF(ISNUMBER(K132)=FALSE,J132,0)</f>
        <v>0</v>
      </c>
    </row>
    <row r="133">
      <c r="A133" s="9"/>
      <c r="B133" s="51" t="s">
        <v>45</v>
      </c>
      <c r="C133" s="1"/>
      <c r="D133" s="1"/>
      <c r="E133" s="52" t="s">
        <v>7</v>
      </c>
      <c r="F133" s="1"/>
      <c r="G133" s="1"/>
      <c r="H133" s="43"/>
      <c r="I133" s="1"/>
      <c r="J133" s="43"/>
      <c r="K133" s="1"/>
      <c r="L133" s="1"/>
      <c r="M133" s="12"/>
      <c r="N133" s="2"/>
      <c r="O133" s="2"/>
      <c r="P133" s="2"/>
      <c r="Q133" s="2"/>
    </row>
    <row r="134">
      <c r="A134" s="9"/>
      <c r="B134" s="51" t="s">
        <v>47</v>
      </c>
      <c r="C134" s="1"/>
      <c r="D134" s="1"/>
      <c r="E134" s="52" t="s">
        <v>137</v>
      </c>
      <c r="F134" s="1"/>
      <c r="G134" s="1"/>
      <c r="H134" s="43"/>
      <c r="I134" s="1"/>
      <c r="J134" s="43"/>
      <c r="K134" s="1"/>
      <c r="L134" s="1"/>
      <c r="M134" s="12"/>
      <c r="N134" s="2"/>
      <c r="O134" s="2"/>
      <c r="P134" s="2"/>
      <c r="Q134" s="2"/>
    </row>
    <row r="135">
      <c r="A135" s="9"/>
      <c r="B135" s="51" t="s">
        <v>49</v>
      </c>
      <c r="C135" s="1"/>
      <c r="D135" s="1"/>
      <c r="E135" s="52" t="s">
        <v>138</v>
      </c>
      <c r="F135" s="1"/>
      <c r="G135" s="1"/>
      <c r="H135" s="43"/>
      <c r="I135" s="1"/>
      <c r="J135" s="43"/>
      <c r="K135" s="1"/>
      <c r="L135" s="1"/>
      <c r="M135" s="12"/>
      <c r="N135" s="2"/>
      <c r="O135" s="2"/>
      <c r="P135" s="2"/>
      <c r="Q135" s="2"/>
    </row>
    <row r="136" thickBot="1">
      <c r="A136" s="9"/>
      <c r="B136" s="53" t="s">
        <v>51</v>
      </c>
      <c r="C136" s="54"/>
      <c r="D136" s="54"/>
      <c r="E136" s="55" t="s">
        <v>52</v>
      </c>
      <c r="F136" s="54"/>
      <c r="G136" s="54"/>
      <c r="H136" s="56"/>
      <c r="I136" s="54"/>
      <c r="J136" s="56"/>
      <c r="K136" s="54"/>
      <c r="L136" s="54"/>
      <c r="M136" s="12"/>
      <c r="N136" s="2"/>
      <c r="O136" s="2"/>
      <c r="P136" s="2"/>
      <c r="Q136" s="2"/>
    </row>
    <row r="137" thickTop="1" thickBot="1" ht="25" customHeight="1">
      <c r="A137" s="9"/>
      <c r="B137" s="1"/>
      <c r="C137" s="62">
        <v>9</v>
      </c>
      <c r="D137" s="1"/>
      <c r="E137" s="62" t="s">
        <v>32</v>
      </c>
      <c r="F137" s="1"/>
      <c r="G137" s="63" t="s">
        <v>62</v>
      </c>
      <c r="H137" s="64">
        <v>0</v>
      </c>
      <c r="I137" s="63" t="s">
        <v>63</v>
      </c>
      <c r="J137" s="65">
        <f>(L137-H137)</f>
        <v>0</v>
      </c>
      <c r="K137" s="63" t="s">
        <v>64</v>
      </c>
      <c r="L137" s="66">
        <v>0</v>
      </c>
      <c r="M137" s="12"/>
      <c r="N137" s="2"/>
      <c r="O137" s="2"/>
      <c r="P137" s="2"/>
      <c r="Q137" s="33">
        <f>0+Q102+Q107+Q112+Q117+Q122+Q127+Q132</f>
        <v>0</v>
      </c>
      <c r="R137" s="27">
        <f>0+R102+R107+R112+R117+R122+R127+R132</f>
        <v>0</v>
      </c>
      <c r="S137" s="67">
        <f>Q137*(1+J137)+R137</f>
        <v>0</v>
      </c>
    </row>
    <row r="138" thickTop="1" thickBot="1" ht="25" customHeight="1">
      <c r="A138" s="9"/>
      <c r="B138" s="68"/>
      <c r="C138" s="68"/>
      <c r="D138" s="68"/>
      <c r="E138" s="68"/>
      <c r="F138" s="68"/>
      <c r="G138" s="69" t="s">
        <v>65</v>
      </c>
      <c r="H138" s="70">
        <v>0</v>
      </c>
      <c r="I138" s="69" t="s">
        <v>66</v>
      </c>
      <c r="J138" s="71">
        <v>0</v>
      </c>
      <c r="K138" s="69" t="s">
        <v>67</v>
      </c>
      <c r="L138" s="72">
        <v>0</v>
      </c>
      <c r="M138" s="12"/>
      <c r="N138" s="2"/>
      <c r="O138" s="2"/>
      <c r="P138" s="2"/>
      <c r="Q138" s="2"/>
    </row>
    <row r="139">
      <c r="A139" s="13"/>
      <c r="B139" s="4"/>
      <c r="C139" s="4"/>
      <c r="D139" s="4"/>
      <c r="E139" s="4"/>
      <c r="F139" s="4"/>
      <c r="G139" s="4"/>
      <c r="H139" s="74"/>
      <c r="I139" s="4"/>
      <c r="J139" s="74"/>
      <c r="K139" s="4"/>
      <c r="L139" s="4"/>
      <c r="M139" s="14"/>
      <c r="N139" s="2"/>
      <c r="O139" s="2"/>
      <c r="P139" s="2"/>
      <c r="Q139" s="2"/>
    </row>
    <row r="140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2"/>
      <c r="O140" s="2"/>
      <c r="P140" s="2"/>
      <c r="Q140" s="2"/>
    </row>
  </sheetData>
  <mergeCells count="99">
    <mergeCell ref="B49:D49"/>
    <mergeCell ref="B50:D50"/>
    <mergeCell ref="B51:D51"/>
    <mergeCell ref="B52:D52"/>
    <mergeCell ref="B55:L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72:D72"/>
    <mergeCell ref="B73:D73"/>
    <mergeCell ref="B74:D74"/>
    <mergeCell ref="B75:D75"/>
    <mergeCell ref="B77:D77"/>
    <mergeCell ref="B78:D78"/>
    <mergeCell ref="B79:D79"/>
    <mergeCell ref="B80:D80"/>
    <mergeCell ref="B83:L83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6:C27"/>
    <mergeCell ref="B29:L29"/>
    <mergeCell ref="B31:D31"/>
    <mergeCell ref="B32:D32"/>
    <mergeCell ref="B33:D33"/>
    <mergeCell ref="B34:D34"/>
    <mergeCell ref="B36:D36"/>
    <mergeCell ref="B37:D37"/>
    <mergeCell ref="B38:D38"/>
    <mergeCell ref="B39:D39"/>
    <mergeCell ref="B41:D41"/>
    <mergeCell ref="B42:D42"/>
    <mergeCell ref="B43:D43"/>
    <mergeCell ref="B44:D44"/>
    <mergeCell ref="B47:L47"/>
    <mergeCell ref="B22:D22"/>
    <mergeCell ref="B23:D23"/>
    <mergeCell ref="B24:D24"/>
    <mergeCell ref="B85:D85"/>
    <mergeCell ref="B86:D86"/>
    <mergeCell ref="B87:D87"/>
    <mergeCell ref="B88:D88"/>
    <mergeCell ref="B90:D90"/>
    <mergeCell ref="B91:D91"/>
    <mergeCell ref="B92:D92"/>
    <mergeCell ref="B93:D93"/>
    <mergeCell ref="B95:D95"/>
    <mergeCell ref="B96:D96"/>
    <mergeCell ref="B97:D97"/>
    <mergeCell ref="B98:D98"/>
    <mergeCell ref="B103:D103"/>
    <mergeCell ref="B104:D104"/>
    <mergeCell ref="B105:D105"/>
    <mergeCell ref="B106:D106"/>
    <mergeCell ref="B108:D108"/>
    <mergeCell ref="B109:D109"/>
    <mergeCell ref="B110:D110"/>
    <mergeCell ref="B111:D111"/>
    <mergeCell ref="B113:D113"/>
    <mergeCell ref="B114:D114"/>
    <mergeCell ref="B115:D115"/>
    <mergeCell ref="B116:D116"/>
    <mergeCell ref="B118:D118"/>
    <mergeCell ref="B119:D119"/>
    <mergeCell ref="B120:D120"/>
    <mergeCell ref="B121:D121"/>
    <mergeCell ref="B123:D123"/>
    <mergeCell ref="B124:D124"/>
    <mergeCell ref="B125:D125"/>
    <mergeCell ref="B126:D126"/>
    <mergeCell ref="B128:D128"/>
    <mergeCell ref="B129:D129"/>
    <mergeCell ref="B130:D130"/>
    <mergeCell ref="B131:D131"/>
    <mergeCell ref="B133:D133"/>
    <mergeCell ref="B134:D134"/>
    <mergeCell ref="B135:D135"/>
    <mergeCell ref="B136:D136"/>
    <mergeCell ref="B101:L101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Kroftová Irena</cp:lastModifiedBy>
  <dcterms:modified xsi:type="dcterms:W3CDTF">2025-01-15T09:37:41Z</dcterms:modified>
</cp:coreProperties>
</file>